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Setup" sheetId="2" state="visible" r:id="rId2"/>
    <sheet name="Budget" sheetId="3" state="visible" r:id="rId3"/>
    <sheet name="Actuals" sheetId="4" state="visible" r:id="rId4"/>
    <sheet name="Variance" sheetId="5" state="visible" r:id="rId5"/>
    <sheet name="Summary" sheetId="6" state="visible" r:id="rId6"/>
  </sheets>
  <definedNames/>
  <calcPr calcId="124519" fullCalcOnLoad="1"/>
</workbook>
</file>

<file path=xl/styles.xml><?xml version="1.0" encoding="utf-8"?>
<styleSheet xmlns="http://schemas.openxmlformats.org/spreadsheetml/2006/main">
  <numFmts count="5">
    <numFmt numFmtId="164" formatCode="$#,##0;($#,##0);&quot;-&quot;"/>
    <numFmt numFmtId="165" formatCode="yyyy-mm-dd"/>
    <numFmt numFmtId="166" formatCode="mmm yyyy"/>
    <numFmt numFmtId="167" formatCode="0.0%;(0.0%);&quot;-&quot;"/>
    <numFmt numFmtId="168" formatCode="mmm yy"/>
  </numFmts>
  <fonts count="14">
    <font>
      <name val="Calibri"/>
      <family val="2"/>
      <color theme="1"/>
      <sz val="11"/>
      <scheme val="minor"/>
    </font>
    <font>
      <name val="Arial"/>
      <b val="1"/>
      <color rgb="001B4332"/>
      <sz val="20"/>
    </font>
    <font>
      <name val="Arial"/>
      <i val="1"/>
      <color rgb="005A615A"/>
      <sz val="11"/>
    </font>
    <font>
      <name val="Arial"/>
      <b val="1"/>
      <color rgb="001B4332"/>
      <sz val="9"/>
    </font>
    <font>
      <name val="Arial"/>
      <color rgb="00242824"/>
      <sz val="10"/>
    </font>
    <font>
      <name val="Arial"/>
      <b val="1"/>
      <color rgb="001B4332"/>
      <sz val="10"/>
    </font>
    <font>
      <name val="Arial"/>
      <b val="1"/>
      <color rgb="00242824"/>
      <sz val="10"/>
    </font>
    <font>
      <name val="Arial"/>
      <color rgb="000000FF"/>
      <sz val="10"/>
    </font>
    <font>
      <name val="Arial"/>
      <color rgb="005A615A"/>
      <sz val="10"/>
    </font>
    <font>
      <name val="Arial"/>
      <color rgb="005A615A"/>
      <sz val="9"/>
    </font>
    <font>
      <name val="Arial"/>
      <b val="1"/>
      <color rgb="001B4332"/>
      <sz val="16"/>
    </font>
    <font>
      <name val="Arial"/>
      <i val="1"/>
      <color rgb="005A615A"/>
      <sz val="9"/>
    </font>
    <font>
      <name val="Arial"/>
      <i val="1"/>
      <color rgb="005A615A"/>
      <sz val="10"/>
    </font>
    <font>
      <name val="Arial"/>
      <b val="1"/>
      <color rgb="00FFFFFF"/>
      <sz val="10"/>
    </font>
  </fonts>
  <fills count="5">
    <fill>
      <patternFill/>
    </fill>
    <fill>
      <patternFill patternType="gray125"/>
    </fill>
    <fill>
      <patternFill patternType="solid">
        <fgColor rgb="00FFF6D5"/>
      </patternFill>
    </fill>
    <fill>
      <patternFill patternType="solid">
        <fgColor rgb="001B4332"/>
      </patternFill>
    </fill>
    <fill>
      <patternFill patternType="solid">
        <fgColor rgb="00EEF3EC"/>
      </patternFill>
    </fill>
  </fills>
  <borders count="4">
    <border>
      <left/>
      <right/>
      <top/>
      <bottom/>
      <diagonal/>
    </border>
    <border>
      <bottom style="thin">
        <color rgb="001B4332"/>
      </bottom>
    </border>
    <border>
      <left style="thin">
        <color rgb="00E2DCCD"/>
      </left>
      <right style="thin">
        <color rgb="00E2DCCD"/>
      </right>
      <top style="thin">
        <color rgb="00E2DCCD"/>
      </top>
      <bottom style="thin">
        <color rgb="00E2DCCD"/>
      </bottom>
    </border>
    <border>
      <top style="thin">
        <color rgb="00242824"/>
      </top>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4" fillId="0" borderId="0" applyAlignment="1" pivotButton="0" quotePrefix="0" xfId="0">
      <alignment wrapText="1"/>
    </xf>
    <xf numFmtId="164" fontId="7" fillId="2" borderId="2" applyAlignment="1" pivotButton="0" quotePrefix="0" xfId="0">
      <alignment horizontal="right" vertical="center"/>
    </xf>
    <xf numFmtId="0" fontId="4" fillId="0" borderId="0" pivotButton="0" quotePrefix="0" xfId="0"/>
    <xf numFmtId="164" fontId="4" fillId="0" borderId="0" applyAlignment="1" pivotButton="0" quotePrefix="0" xfId="0">
      <alignment horizontal="right" vertical="center"/>
    </xf>
    <xf numFmtId="0" fontId="8" fillId="0" borderId="0" pivotButton="0" quotePrefix="0" xfId="0"/>
    <xf numFmtId="0" fontId="9" fillId="0" borderId="0" applyAlignment="1" pivotButton="0" quotePrefix="0" xfId="0">
      <alignment vertical="top" wrapText="1"/>
    </xf>
    <xf numFmtId="0" fontId="9" fillId="0" borderId="0" pivotButton="0" quotePrefix="0" xfId="0"/>
    <xf numFmtId="0" fontId="10" fillId="0" borderId="0" pivotButton="0" quotePrefix="0" xfId="0"/>
    <xf numFmtId="0" fontId="4" fillId="0" borderId="0" applyAlignment="1" pivotButton="0" quotePrefix="0" xfId="0">
      <alignment vertical="center"/>
    </xf>
    <xf numFmtId="0" fontId="7" fillId="2" borderId="2" applyAlignment="1" applyProtection="1" pivotButton="0" quotePrefix="0" xfId="0">
      <alignment horizontal="left" vertical="center"/>
      <protection locked="0" hidden="0"/>
    </xf>
    <xf numFmtId="166" fontId="7" fillId="2" borderId="2" applyAlignment="1" applyProtection="1" pivotButton="0" quotePrefix="0" xfId="0">
      <alignment horizontal="right" vertical="center"/>
      <protection locked="0" hidden="0"/>
    </xf>
    <xf numFmtId="0" fontId="11" fillId="0" borderId="0" applyAlignment="1" pivotButton="0" quotePrefix="0" xfId="0">
      <alignment vertical="top" wrapText="1"/>
    </xf>
    <xf numFmtId="167" fontId="7" fillId="2" borderId="2" applyAlignment="1" applyProtection="1" pivotButton="0" quotePrefix="0" xfId="0">
      <alignment horizontal="right" vertical="center"/>
      <protection locked="0" hidden="0"/>
    </xf>
    <xf numFmtId="0" fontId="12" fillId="0" borderId="0" pivotButton="0" quotePrefix="0" xfId="0"/>
    <xf numFmtId="0" fontId="13" fillId="3" borderId="0" applyAlignment="1" pivotButton="0" quotePrefix="0" xfId="0">
      <alignment horizontal="left" vertical="center" wrapText="1"/>
    </xf>
    <xf numFmtId="168" fontId="13" fillId="3" borderId="0" applyAlignment="1" pivotButton="0" quotePrefix="0" xfId="0">
      <alignment horizontal="center" vertical="center" wrapText="1"/>
    </xf>
    <xf numFmtId="0" fontId="13" fillId="3" borderId="0" applyAlignment="1" pivotButton="0" quotePrefix="0" xfId="0">
      <alignment horizontal="center" vertical="center" wrapText="1"/>
    </xf>
    <xf numFmtId="0" fontId="4" fillId="0" borderId="0" applyAlignment="1" pivotButton="0" quotePrefix="0" xfId="0">
      <alignment vertical="center" indent="1"/>
    </xf>
    <xf numFmtId="164" fontId="7" fillId="2" borderId="2" applyAlignment="1" applyProtection="1" pivotButton="0" quotePrefix="0" xfId="0">
      <alignment horizontal="right" vertical="center"/>
      <protection locked="0" hidden="0"/>
    </xf>
    <xf numFmtId="0" fontId="6" fillId="0" borderId="0" applyAlignment="1" pivotButton="0" quotePrefix="0" xfId="0">
      <alignment vertical="center"/>
    </xf>
    <xf numFmtId="164" fontId="6" fillId="0" borderId="3" applyAlignment="1" pivotButton="0" quotePrefix="0" xfId="0">
      <alignment horizontal="right" vertical="center"/>
    </xf>
    <xf numFmtId="0" fontId="6" fillId="4" borderId="0" applyAlignment="1" pivotButton="0" quotePrefix="0" xfId="0">
      <alignment vertical="center"/>
    </xf>
    <xf numFmtId="164" fontId="6" fillId="4" borderId="3" applyAlignment="1" pivotButton="0" quotePrefix="0" xfId="0">
      <alignment horizontal="right" vertical="center"/>
    </xf>
    <xf numFmtId="167" fontId="4" fillId="0" borderId="0" applyAlignment="1" pivotButton="0" quotePrefix="0" xfId="0">
      <alignment horizontal="right" vertical="center"/>
    </xf>
    <xf numFmtId="0" fontId="8" fillId="0" borderId="0" applyAlignment="1" pivotButton="0" quotePrefix="0" xfId="0">
      <alignment vertical="center"/>
    </xf>
    <xf numFmtId="1" fontId="4" fillId="0" borderId="0" applyAlignment="1" pivotButton="0" quotePrefix="0" xfId="0">
      <alignment horizontal="right" vertical="center"/>
    </xf>
    <xf numFmtId="0" fontId="4" fillId="0" borderId="0" applyAlignment="1" pivotButton="0" quotePrefix="0" xfId="0">
      <alignment horizontal="left"/>
    </xf>
    <xf numFmtId="168" fontId="4" fillId="0" borderId="0" applyAlignment="1" pivotButton="0" quotePrefix="0" xfId="0">
      <alignment horizontal="right" vertical="center"/>
    </xf>
  </cellXfs>
  <cellStyles count="1">
    <cellStyle name="Normal" xfId="0" builtinId="0" hidden="0"/>
  </cellStyles>
  <dxfs count="2">
    <dxf>
      <fill>
        <patternFill patternType="solid">
          <fgColor rgb="00F6D5CC"/>
        </patternFill>
      </fill>
    </dxf>
    <dxf>
      <fill>
        <patternFill patternType="solid">
          <fgColor rgb="00DCEBD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chart>
    <title>
      <tx>
        <rich>
          <a:bodyPr/>
          <a:p>
            <a:pPr>
              <a:defRPr/>
            </a:pPr>
            <a:r>
              <a:t>Revenue: budget vs. actual</a:t>
            </a:r>
          </a:p>
        </rich>
      </tx>
    </title>
    <plotArea>
      <barChart>
        <barDir val="col"/>
        <grouping val="clustered"/>
        <ser>
          <idx val="0"/>
          <order val="0"/>
          <tx>
            <strRef>
              <f>'Summary'!B13</f>
            </strRef>
          </tx>
          <spPr>
            <a:solidFill>
              <a:srgbClr val="A7B897"/>
            </a:solidFill>
            <a:ln>
              <a:prstDash val="solid"/>
            </a:ln>
          </spPr>
          <cat>
            <numRef>
              <f>'Summary'!$A$14:$A$25</f>
            </numRef>
          </cat>
          <val>
            <numRef>
              <f>'Summary'!$B$14:$B$25</f>
            </numRef>
          </val>
        </ser>
        <ser>
          <idx val="1"/>
          <order val="1"/>
          <tx>
            <strRef>
              <f>'Summary'!C13</f>
            </strRef>
          </tx>
          <spPr>
            <a:solidFill>
              <a:srgbClr val="1B4332"/>
            </a:solidFill>
            <a:ln>
              <a:prstDash val="solid"/>
            </a:ln>
          </spPr>
          <cat>
            <numRef>
              <f>'Summary'!$A$14:$A$25</f>
            </numRef>
          </cat>
          <val>
            <numRef>
              <f>'Summary'!$C$14:$C$25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Net operating income: budget vs. actual</a:t>
            </a:r>
          </a:p>
        </rich>
      </tx>
    </title>
    <plotArea>
      <lineChart>
        <grouping val="standard"/>
        <ser>
          <idx val="0"/>
          <order val="0"/>
          <tx>
            <strRef>
              <f>'Summary'!D13</f>
            </strRef>
          </tx>
          <spPr>
            <a:ln>
              <a:solidFill>
                <a:srgbClr val="A7B897"/>
              </a:solidFill>
              <a:prstDash val="solid"/>
            </a:ln>
          </spPr>
          <marker>
            <symbol val="none"/>
            <spPr>
              <a:ln>
                <a:prstDash val="solid"/>
              </a:ln>
            </spPr>
          </marker>
          <cat>
            <numRef>
              <f>'Summary'!$A$14:$A$25</f>
            </numRef>
          </cat>
          <val>
            <numRef>
              <f>'Summary'!$D$14:$D$25</f>
            </numRef>
          </val>
        </ser>
        <ser>
          <idx val="1"/>
          <order val="1"/>
          <tx>
            <strRef>
              <f>'Summary'!E13</f>
            </strRef>
          </tx>
          <spPr>
            <a:ln>
              <a:solidFill>
                <a:srgbClr val="1B4332"/>
              </a:solidFill>
              <a:prstDash val="solid"/>
            </a:ln>
          </spPr>
          <marker>
            <symbol val="none"/>
            <spPr>
              <a:ln>
                <a:prstDash val="solid"/>
              </a:ln>
            </spPr>
          </marker>
          <cat>
            <numRef>
              <f>'Summary'!$A$14:$A$25</f>
            </numRef>
          </cat>
          <val>
            <numRef>
              <f>'Summary'!$E$14:$E$25</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numFmt formatCode="$#,##0" sourceLinked="0"/>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chart" Target="/xl/charts/chart1.xml" Id="rId1" /><Relationship Type="http://schemas.openxmlformats.org/officeDocument/2006/relationships/chart" Target="/xl/charts/chart2.xml"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1666875" cy="3238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6</col>
      <colOff>0</colOff>
      <row>4</row>
      <rowOff>0</rowOff>
    </from>
    <ext cx="6480000" cy="2700000"/>
    <graphicFrame>
      <nvGraphicFramePr>
        <cNvPr id="1" name="Chart 1"/>
        <cNvGraphicFramePr/>
      </nvGraphicFramePr>
      <xfrm/>
      <a:graphic>
        <a:graphicData uri="http://schemas.openxmlformats.org/drawingml/2006/chart">
          <c:chart r:id="rId1"/>
        </a:graphicData>
      </a:graphic>
    </graphicFrame>
    <clientData/>
  </oneCellAnchor>
  <oneCellAnchor>
    <from>
      <col>6</col>
      <colOff>0</colOff>
      <row>20</row>
      <rowOff>0</rowOff>
    </from>
    <ext cx="6480000" cy="2700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tabColor rgb="001B4332"/>
    <outlinePr summaryBelow="1" summaryRight="1"/>
    <pageSetUpPr/>
  </sheetPr>
  <dimension ref="B3:C29"/>
  <sheetViews>
    <sheetView showGridLines="0" workbookViewId="0">
      <selection activeCell="A1" sqref="A1"/>
    </sheetView>
  </sheetViews>
  <sheetFormatPr baseColWidth="8" defaultRowHeight="15"/>
  <cols>
    <col width="3" customWidth="1" min="1" max="1"/>
    <col width="26" customWidth="1" min="2" max="2"/>
    <col width="90" customWidth="1" min="3" max="3"/>
  </cols>
  <sheetData>
    <row r="1" ht="30" customHeight="1"/>
    <row r="3" ht="30" customHeight="1">
      <c r="B3" s="1" t="inlineStr">
        <is>
          <t>Small Business Budget</t>
        </is>
      </c>
    </row>
    <row r="4">
      <c r="B4" s="2" t="inlineStr">
        <is>
          <t>A 12-month operating budget that compares plan with reality.</t>
        </is>
      </c>
    </row>
    <row r="6">
      <c r="B6" s="3" t="inlineStr">
        <is>
          <t>WHAT THIS WORKBOOK DOES</t>
        </is>
      </c>
      <c r="C6" s="4" t="n"/>
    </row>
    <row r="7" ht="45" customHeight="1">
      <c r="B7" s="5" t="inlineStr">
        <is>
          <t>Plan revenue, cost of sales and operating expenses for twelve months, enter actual results as each month closes, and see where you’re ahead or behind. Variances beyond your alert threshold are highlighted, and the Summary shows year-to-date results and charts.</t>
        </is>
      </c>
    </row>
    <row r="9">
      <c r="B9" s="3" t="inlineStr">
        <is>
          <t>HOW TO USE IT</t>
        </is>
      </c>
      <c r="C9" s="4" t="n"/>
    </row>
    <row r="10" ht="30" customHeight="1">
      <c r="B10" s="6" t="inlineStr">
        <is>
          <t>Step 1</t>
        </is>
      </c>
      <c r="C10" s="5" t="inlineStr">
        <is>
          <t>On Setup, enter your business name, the first month of the budget year and your alert threshold.</t>
        </is>
      </c>
    </row>
    <row r="11" ht="15" customHeight="1">
      <c r="B11" s="6" t="inlineStr">
        <is>
          <t>Step 2</t>
        </is>
      </c>
      <c r="C11" s="5" t="inlineStr">
        <is>
          <t>On Budget, replace the example amounts with your plan. Rename any line to fit your business.</t>
        </is>
      </c>
    </row>
    <row r="12" ht="15" customHeight="1">
      <c r="B12" s="6" t="inlineStr">
        <is>
          <t>Step 3</t>
        </is>
      </c>
      <c r="C12" s="5" t="inlineStr">
        <is>
          <t>Each month, enter actual results on Actuals. Leave future months blank.</t>
        </is>
      </c>
    </row>
    <row r="13" ht="30" customHeight="1">
      <c r="B13" s="6" t="inlineStr">
        <is>
          <t>Step 4</t>
        </is>
      </c>
      <c r="C13" s="5" t="inlineStr">
        <is>
          <t>Check Variance and Summary. Red cells are worse than plan by more than your threshold; green are better.</t>
        </is>
      </c>
    </row>
    <row r="15">
      <c r="B15" s="3" t="inlineStr">
        <is>
          <t>THE SHEETS</t>
        </is>
      </c>
      <c r="C15" s="4" t="n"/>
    </row>
    <row r="16">
      <c r="B16" s="7" t="inlineStr">
        <is>
          <t>Setup</t>
        </is>
      </c>
      <c r="C16" s="8" t="inlineStr">
        <is>
          <t>Business name, start month and variance alert threshold.</t>
        </is>
      </c>
    </row>
    <row r="17">
      <c r="B17" s="7" t="inlineStr">
        <is>
          <t>Budget</t>
        </is>
      </c>
      <c r="C17" s="8" t="inlineStr">
        <is>
          <t>Your 12-month plan.</t>
        </is>
      </c>
    </row>
    <row r="18">
      <c r="B18" s="7" t="inlineStr">
        <is>
          <t>Actuals</t>
        </is>
      </c>
      <c r="C18" s="8" t="inlineStr">
        <is>
          <t>What really happened, month by month.</t>
        </is>
      </c>
    </row>
    <row r="19">
      <c r="B19" s="7" t="inlineStr">
        <is>
          <t>Variance</t>
        </is>
      </c>
      <c r="C19" s="8" t="inlineStr">
        <is>
          <t>Actual minus budget, with highlighting.</t>
        </is>
      </c>
    </row>
    <row r="20">
      <c r="B20" s="7" t="inlineStr">
        <is>
          <t>Summary</t>
        </is>
      </c>
      <c r="C20" s="8" t="inlineStr">
        <is>
          <t>Year-to-date budget vs. actual for the key lines, with charts.</t>
        </is>
      </c>
    </row>
    <row r="22">
      <c r="B22" s="3" t="inlineStr">
        <is>
          <t>LEGEND</t>
        </is>
      </c>
      <c r="C22" s="4" t="n"/>
    </row>
    <row r="23">
      <c r="B23" s="9" t="n">
        <v>1250</v>
      </c>
      <c r="C23" s="10" t="inlineStr">
        <is>
          <t>Blue on yellow: an input. Replace the example values with your own.</t>
        </is>
      </c>
    </row>
    <row r="24">
      <c r="B24" s="11">
        <f>B23*2</f>
        <v/>
      </c>
      <c r="C24" s="10" t="inlineStr">
        <is>
          <t>Black: a formula. It updates automatically — no need to edit it.</t>
        </is>
      </c>
    </row>
    <row r="25">
      <c r="C25" s="12" t="inlineStr">
        <is>
          <t>Sheets are protected without a password so formulas aren’t overwritten by accident. To change a formula or add rows: Review &gt; Unprotect Sheet.</t>
        </is>
      </c>
    </row>
    <row r="27">
      <c r="B27" s="3" t="inlineStr">
        <is>
          <t>IMPORTANT</t>
        </is>
      </c>
      <c r="C27" s="4" t="n"/>
    </row>
    <row r="28" ht="30" customHeight="1">
      <c r="B28" s="13" t="inlineStr">
        <is>
          <t>This workbook is a planning tool. Results depend entirely on the numbers you enter, are estimates, and are not tax, legal, accounting or financial advice. Licensed for use in your own business; please don’t resell or redistribute it.</t>
        </is>
      </c>
    </row>
    <row r="29">
      <c r="B29" s="14" t="inlineStr">
        <is>
          <t>© GoProOffice, owned by GHL Financial Services · goprooffice.com · v1.0 (2026-10)</t>
        </is>
      </c>
    </row>
  </sheetData>
  <mergeCells count="2">
    <mergeCell ref="B28:C28"/>
    <mergeCell ref="B7:C7"/>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B85032"/>
    <outlinePr summaryBelow="1" summaryRight="1"/>
    <pageSetUpPr/>
  </sheetPr>
  <dimension ref="A1:C6"/>
  <sheetViews>
    <sheetView showGridLines="0" workbookViewId="0">
      <selection activeCell="A1" sqref="A1"/>
    </sheetView>
  </sheetViews>
  <sheetFormatPr baseColWidth="8" defaultRowHeight="15"/>
  <cols>
    <col width="40" customWidth="1" min="1" max="1"/>
    <col width="18" customWidth="1" min="2" max="2"/>
    <col width="60" customWidth="1" min="3" max="3"/>
  </cols>
  <sheetData>
    <row r="1" ht="26" customHeight="1">
      <c r="A1" s="15" t="inlineStr">
        <is>
          <t>Setup</t>
        </is>
      </c>
    </row>
    <row r="4">
      <c r="A4" s="16" t="inlineStr">
        <is>
          <t>Business name</t>
        </is>
      </c>
      <c r="B4" s="17" t="inlineStr">
        <is>
          <t>Example Co.</t>
        </is>
      </c>
    </row>
    <row r="5">
      <c r="A5" s="16" t="inlineStr">
        <is>
          <t>First month of the budget year</t>
        </is>
      </c>
      <c r="B5" s="18" t="n">
        <v>46388</v>
      </c>
      <c r="C5" s="19" t="inlineStr">
        <is>
          <t>Any date in the first month. Month headings update automatically.</t>
        </is>
      </c>
    </row>
    <row r="6">
      <c r="A6" s="16" t="inlineStr">
        <is>
          <t>Variance alert threshold</t>
        </is>
      </c>
      <c r="B6" s="20" t="n">
        <v>0.1</v>
      </c>
      <c r="C6" s="19" t="inlineStr">
        <is>
          <t>Highlight lines that miss or beat budget by more than this share.</t>
        </is>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3.xml><?xml version="1.0" encoding="utf-8"?>
<worksheet xmlns="http://schemas.openxmlformats.org/spreadsheetml/2006/main">
  <sheetPr>
    <tabColor rgb="001B4332"/>
    <outlinePr summaryBelow="1" summaryRight="1"/>
    <pageSetUpPr/>
  </sheetPr>
  <dimension ref="A1:N3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8"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3" customWidth="1" min="14" max="14"/>
  </cols>
  <sheetData>
    <row r="1" ht="26" customHeight="1">
      <c r="A1" s="15" t="inlineStr">
        <is>
          <t>Budget</t>
        </is>
      </c>
    </row>
    <row r="2">
      <c r="A2" s="21" t="inlineStr">
        <is>
          <t>Your plan for each month. Replace the example values.</t>
        </is>
      </c>
    </row>
    <row r="5" ht="30" customHeight="1">
      <c r="A5" s="22" t="inlineStr">
        <is>
          <t>Line item</t>
        </is>
      </c>
      <c r="B5" s="23">
        <f>EDATE(Setup!$B$5,0)</f>
        <v/>
      </c>
      <c r="C5" s="23">
        <f>EDATE(Setup!$B$5,1)</f>
        <v/>
      </c>
      <c r="D5" s="23">
        <f>EDATE(Setup!$B$5,2)</f>
        <v/>
      </c>
      <c r="E5" s="23">
        <f>EDATE(Setup!$B$5,3)</f>
        <v/>
      </c>
      <c r="F5" s="23">
        <f>EDATE(Setup!$B$5,4)</f>
        <v/>
      </c>
      <c r="G5" s="23">
        <f>EDATE(Setup!$B$5,5)</f>
        <v/>
      </c>
      <c r="H5" s="23">
        <f>EDATE(Setup!$B$5,6)</f>
        <v/>
      </c>
      <c r="I5" s="23">
        <f>EDATE(Setup!$B$5,7)</f>
        <v/>
      </c>
      <c r="J5" s="23">
        <f>EDATE(Setup!$B$5,8)</f>
        <v/>
      </c>
      <c r="K5" s="23">
        <f>EDATE(Setup!$B$5,9)</f>
        <v/>
      </c>
      <c r="L5" s="23">
        <f>EDATE(Setup!$B$5,10)</f>
        <v/>
      </c>
      <c r="M5" s="23">
        <f>EDATE(Setup!$B$5,11)</f>
        <v/>
      </c>
      <c r="N5" s="24" t="inlineStr">
        <is>
          <t>Year</t>
        </is>
      </c>
    </row>
    <row r="6">
      <c r="A6" s="3" t="inlineStr">
        <is>
          <t>REVENUE</t>
        </is>
      </c>
      <c r="B6" s="4" t="n"/>
      <c r="C6" s="4" t="n"/>
      <c r="D6" s="4" t="n"/>
      <c r="E6" s="4" t="n"/>
      <c r="F6" s="4" t="n"/>
      <c r="G6" s="4" t="n"/>
      <c r="H6" s="4" t="n"/>
      <c r="I6" s="4" t="n"/>
      <c r="J6" s="4" t="n"/>
      <c r="K6" s="4" t="n"/>
      <c r="L6" s="4" t="n"/>
      <c r="M6" s="4" t="n"/>
      <c r="N6" s="4" t="n"/>
    </row>
    <row r="7">
      <c r="A7" s="25" t="inlineStr">
        <is>
          <t>Product sales</t>
        </is>
      </c>
      <c r="B7" s="26" t="n">
        <v>4000</v>
      </c>
      <c r="C7" s="26" t="n">
        <v>4000</v>
      </c>
      <c r="D7" s="26" t="n">
        <v>4120</v>
      </c>
      <c r="E7" s="26" t="n">
        <v>4200</v>
      </c>
      <c r="F7" s="26" t="n">
        <v>4240</v>
      </c>
      <c r="G7" s="26" t="n">
        <v>4320</v>
      </c>
      <c r="H7" s="26" t="n">
        <v>4200</v>
      </c>
      <c r="I7" s="26" t="n">
        <v>4160</v>
      </c>
      <c r="J7" s="26" t="n">
        <v>4280</v>
      </c>
      <c r="K7" s="26" t="n">
        <v>4400</v>
      </c>
      <c r="L7" s="26" t="n">
        <v>4480</v>
      </c>
      <c r="M7" s="26" t="n">
        <v>4600</v>
      </c>
      <c r="N7" s="11">
        <f>SUM(B7:M7)</f>
        <v/>
      </c>
    </row>
    <row r="8">
      <c r="A8" s="25" t="inlineStr">
        <is>
          <t>Service revenue</t>
        </is>
      </c>
      <c r="B8" s="26" t="n">
        <v>18000</v>
      </c>
      <c r="C8" s="26" t="n">
        <v>18000</v>
      </c>
      <c r="D8" s="26" t="n">
        <v>18540</v>
      </c>
      <c r="E8" s="26" t="n">
        <v>18900</v>
      </c>
      <c r="F8" s="26" t="n">
        <v>19080</v>
      </c>
      <c r="G8" s="26" t="n">
        <v>19440</v>
      </c>
      <c r="H8" s="26" t="n">
        <v>18900</v>
      </c>
      <c r="I8" s="26" t="n">
        <v>18720</v>
      </c>
      <c r="J8" s="26" t="n">
        <v>19260</v>
      </c>
      <c r="K8" s="26" t="n">
        <v>19800</v>
      </c>
      <c r="L8" s="26" t="n">
        <v>20160</v>
      </c>
      <c r="M8" s="26" t="n">
        <v>20700</v>
      </c>
      <c r="N8" s="11">
        <f>SUM(B8:M8)</f>
        <v/>
      </c>
    </row>
    <row r="9">
      <c r="A9" s="25" t="inlineStr">
        <is>
          <t>Recurring / subscription revenue</t>
        </is>
      </c>
      <c r="B9" s="26" t="n">
        <v>2500</v>
      </c>
      <c r="C9" s="26" t="n">
        <v>2500</v>
      </c>
      <c r="D9" s="26" t="n">
        <v>2580</v>
      </c>
      <c r="E9" s="26" t="n">
        <v>2620</v>
      </c>
      <c r="F9" s="26" t="n">
        <v>2650</v>
      </c>
      <c r="G9" s="26" t="n">
        <v>2700</v>
      </c>
      <c r="H9" s="26" t="n">
        <v>2620</v>
      </c>
      <c r="I9" s="26" t="n">
        <v>2600</v>
      </c>
      <c r="J9" s="26" t="n">
        <v>2680</v>
      </c>
      <c r="K9" s="26" t="n">
        <v>2750</v>
      </c>
      <c r="L9" s="26" t="n">
        <v>2800</v>
      </c>
      <c r="M9" s="26" t="n">
        <v>2880</v>
      </c>
      <c r="N9" s="11">
        <f>SUM(B9:M9)</f>
        <v/>
      </c>
    </row>
    <row r="10">
      <c r="A10" s="25" t="inlineStr">
        <is>
          <t>Other income</t>
        </is>
      </c>
      <c r="B10" s="26" t="n"/>
      <c r="C10" s="26" t="n"/>
      <c r="D10" s="26" t="n"/>
      <c r="E10" s="26" t="n"/>
      <c r="F10" s="26" t="n"/>
      <c r="G10" s="26" t="n"/>
      <c r="H10" s="26" t="n"/>
      <c r="I10" s="26" t="n"/>
      <c r="J10" s="26" t="n"/>
      <c r="K10" s="26" t="n"/>
      <c r="L10" s="26" t="n"/>
      <c r="M10" s="26" t="n"/>
      <c r="N10" s="11">
        <f>SUM(B10:M10)</f>
        <v/>
      </c>
    </row>
    <row r="11">
      <c r="A11" s="25" t="inlineStr">
        <is>
          <t>Other revenue (rename)</t>
        </is>
      </c>
      <c r="B11" s="26" t="n"/>
      <c r="C11" s="26" t="n"/>
      <c r="D11" s="26" t="n"/>
      <c r="E11" s="26" t="n"/>
      <c r="F11" s="26" t="n"/>
      <c r="G11" s="26" t="n"/>
      <c r="H11" s="26" t="n"/>
      <c r="I11" s="26" t="n"/>
      <c r="J11" s="26" t="n"/>
      <c r="K11" s="26" t="n"/>
      <c r="L11" s="26" t="n"/>
      <c r="M11" s="26" t="n"/>
      <c r="N11" s="11">
        <f>SUM(B11:M11)</f>
        <v/>
      </c>
    </row>
    <row r="12">
      <c r="A12" s="27" t="inlineStr">
        <is>
          <t>Total revenue</t>
        </is>
      </c>
      <c r="B12" s="28">
        <f>SUM(B7:B11)</f>
        <v/>
      </c>
      <c r="C12" s="28">
        <f>SUM(C7:C11)</f>
        <v/>
      </c>
      <c r="D12" s="28">
        <f>SUM(D7:D11)</f>
        <v/>
      </c>
      <c r="E12" s="28">
        <f>SUM(E7:E11)</f>
        <v/>
      </c>
      <c r="F12" s="28">
        <f>SUM(F7:F11)</f>
        <v/>
      </c>
      <c r="G12" s="28">
        <f>SUM(G7:G11)</f>
        <v/>
      </c>
      <c r="H12" s="28">
        <f>SUM(H7:H11)</f>
        <v/>
      </c>
      <c r="I12" s="28">
        <f>SUM(I7:I11)</f>
        <v/>
      </c>
      <c r="J12" s="28">
        <f>SUM(J7:J11)</f>
        <v/>
      </c>
      <c r="K12" s="28">
        <f>SUM(K7:K11)</f>
        <v/>
      </c>
      <c r="L12" s="28">
        <f>SUM(L7:L11)</f>
        <v/>
      </c>
      <c r="M12" s="28">
        <f>SUM(M7:M11)</f>
        <v/>
      </c>
      <c r="N12" s="28">
        <f>SUM(N7:N11)</f>
        <v/>
      </c>
    </row>
    <row r="14">
      <c r="A14" s="3" t="inlineStr">
        <is>
          <t>COST OF SALES</t>
        </is>
      </c>
      <c r="B14" s="4" t="n"/>
      <c r="C14" s="4" t="n"/>
      <c r="D14" s="4" t="n"/>
      <c r="E14" s="4" t="n"/>
      <c r="F14" s="4" t="n"/>
      <c r="G14" s="4" t="n"/>
      <c r="H14" s="4" t="n"/>
      <c r="I14" s="4" t="n"/>
      <c r="J14" s="4" t="n"/>
      <c r="K14" s="4" t="n"/>
      <c r="L14" s="4" t="n"/>
      <c r="M14" s="4" t="n"/>
      <c r="N14" s="4" t="n"/>
    </row>
    <row r="15">
      <c r="A15" s="25" t="inlineStr">
        <is>
          <t>Materials and supplies</t>
        </is>
      </c>
      <c r="B15" s="26" t="n">
        <v>1500</v>
      </c>
      <c r="C15" s="26" t="n">
        <v>1500</v>
      </c>
      <c r="D15" s="26" t="n">
        <v>1540</v>
      </c>
      <c r="E15" s="26" t="n">
        <v>1580</v>
      </c>
      <c r="F15" s="26" t="n">
        <v>1590</v>
      </c>
      <c r="G15" s="26" t="n">
        <v>1620</v>
      </c>
      <c r="H15" s="26" t="n">
        <v>1580</v>
      </c>
      <c r="I15" s="26" t="n">
        <v>1560</v>
      </c>
      <c r="J15" s="26" t="n">
        <v>1600</v>
      </c>
      <c r="K15" s="26" t="n">
        <v>1650</v>
      </c>
      <c r="L15" s="26" t="n">
        <v>1680</v>
      </c>
      <c r="M15" s="26" t="n">
        <v>1720</v>
      </c>
      <c r="N15" s="11">
        <f>SUM(B15:M15)</f>
        <v/>
      </c>
    </row>
    <row r="16">
      <c r="A16" s="25" t="inlineStr">
        <is>
          <t>Direct labor and subcontractors</t>
        </is>
      </c>
      <c r="B16" s="26" t="n">
        <v>4500</v>
      </c>
      <c r="C16" s="26" t="n">
        <v>4500</v>
      </c>
      <c r="D16" s="26" t="n">
        <v>4640</v>
      </c>
      <c r="E16" s="26" t="n">
        <v>4720</v>
      </c>
      <c r="F16" s="26" t="n">
        <v>4770</v>
      </c>
      <c r="G16" s="26" t="n">
        <v>4860</v>
      </c>
      <c r="H16" s="26" t="n">
        <v>4720</v>
      </c>
      <c r="I16" s="26" t="n">
        <v>4680</v>
      </c>
      <c r="J16" s="26" t="n">
        <v>4820</v>
      </c>
      <c r="K16" s="26" t="n">
        <v>4950</v>
      </c>
      <c r="L16" s="26" t="n">
        <v>5040</v>
      </c>
      <c r="M16" s="26" t="n">
        <v>5180</v>
      </c>
      <c r="N16" s="11">
        <f>SUM(B16:M16)</f>
        <v/>
      </c>
    </row>
    <row r="17">
      <c r="A17" s="25" t="inlineStr">
        <is>
          <t>Payment processing fees</t>
        </is>
      </c>
      <c r="B17" s="26" t="n">
        <v>700</v>
      </c>
      <c r="C17" s="26" t="n">
        <v>700</v>
      </c>
      <c r="D17" s="26" t="n">
        <v>720</v>
      </c>
      <c r="E17" s="26" t="n">
        <v>740</v>
      </c>
      <c r="F17" s="26" t="n">
        <v>740</v>
      </c>
      <c r="G17" s="26" t="n">
        <v>760</v>
      </c>
      <c r="H17" s="26" t="n">
        <v>740</v>
      </c>
      <c r="I17" s="26" t="n">
        <v>730</v>
      </c>
      <c r="J17" s="26" t="n">
        <v>750</v>
      </c>
      <c r="K17" s="26" t="n">
        <v>770</v>
      </c>
      <c r="L17" s="26" t="n">
        <v>780</v>
      </c>
      <c r="M17" s="26" t="n">
        <v>800</v>
      </c>
      <c r="N17" s="11">
        <f>SUM(B17:M17)</f>
        <v/>
      </c>
    </row>
    <row r="18">
      <c r="A18" s="27" t="inlineStr">
        <is>
          <t>Total cost of sales</t>
        </is>
      </c>
      <c r="B18" s="28">
        <f>SUM(B15:B17)</f>
        <v/>
      </c>
      <c r="C18" s="28">
        <f>SUM(C15:C17)</f>
        <v/>
      </c>
      <c r="D18" s="28">
        <f>SUM(D15:D17)</f>
        <v/>
      </c>
      <c r="E18" s="28">
        <f>SUM(E15:E17)</f>
        <v/>
      </c>
      <c r="F18" s="28">
        <f>SUM(F15:F17)</f>
        <v/>
      </c>
      <c r="G18" s="28">
        <f>SUM(G15:G17)</f>
        <v/>
      </c>
      <c r="H18" s="28">
        <f>SUM(H15:H17)</f>
        <v/>
      </c>
      <c r="I18" s="28">
        <f>SUM(I15:I17)</f>
        <v/>
      </c>
      <c r="J18" s="28">
        <f>SUM(J15:J17)</f>
        <v/>
      </c>
      <c r="K18" s="28">
        <f>SUM(K15:K17)</f>
        <v/>
      </c>
      <c r="L18" s="28">
        <f>SUM(L15:L17)</f>
        <v/>
      </c>
      <c r="M18" s="28">
        <f>SUM(M15:M17)</f>
        <v/>
      </c>
      <c r="N18" s="28">
        <f>SUM(N15:N17)</f>
        <v/>
      </c>
    </row>
    <row r="19">
      <c r="A19" s="29" t="inlineStr">
        <is>
          <t>Gross profit</t>
        </is>
      </c>
      <c r="B19" s="30">
        <f>B12-B18</f>
        <v/>
      </c>
      <c r="C19" s="30">
        <f>C12-C18</f>
        <v/>
      </c>
      <c r="D19" s="30">
        <f>D12-D18</f>
        <v/>
      </c>
      <c r="E19" s="30">
        <f>E12-E18</f>
        <v/>
      </c>
      <c r="F19" s="30">
        <f>F12-F18</f>
        <v/>
      </c>
      <c r="G19" s="30">
        <f>G12-G18</f>
        <v/>
      </c>
      <c r="H19" s="30">
        <f>H12-H18</f>
        <v/>
      </c>
      <c r="I19" s="30">
        <f>I12-I18</f>
        <v/>
      </c>
      <c r="J19" s="30">
        <f>J12-J18</f>
        <v/>
      </c>
      <c r="K19" s="30">
        <f>K12-K18</f>
        <v/>
      </c>
      <c r="L19" s="30">
        <f>L12-L18</f>
        <v/>
      </c>
      <c r="M19" s="30">
        <f>M12-M18</f>
        <v/>
      </c>
      <c r="N19" s="30">
        <f>N12-N18</f>
        <v/>
      </c>
    </row>
    <row r="20">
      <c r="A20" s="16" t="inlineStr">
        <is>
          <t>Gross margin</t>
        </is>
      </c>
      <c r="B20" s="31">
        <f>IF(B12=0,"",B19/B12)</f>
        <v/>
      </c>
      <c r="C20" s="31">
        <f>IF(C12=0,"",C19/C12)</f>
        <v/>
      </c>
      <c r="D20" s="31">
        <f>IF(D12=0,"",D19/D12)</f>
        <v/>
      </c>
      <c r="E20" s="31">
        <f>IF(E12=0,"",E19/E12)</f>
        <v/>
      </c>
      <c r="F20" s="31">
        <f>IF(F12=0,"",F19/F12)</f>
        <v/>
      </c>
      <c r="G20" s="31">
        <f>IF(G12=0,"",G19/G12)</f>
        <v/>
      </c>
      <c r="H20" s="31">
        <f>IF(H12=0,"",H19/H12)</f>
        <v/>
      </c>
      <c r="I20" s="31">
        <f>IF(I12=0,"",I19/I12)</f>
        <v/>
      </c>
      <c r="J20" s="31">
        <f>IF(J12=0,"",J19/J12)</f>
        <v/>
      </c>
      <c r="K20" s="31">
        <f>IF(K12=0,"",K19/K12)</f>
        <v/>
      </c>
      <c r="L20" s="31">
        <f>IF(L12=0,"",L19/L12)</f>
        <v/>
      </c>
      <c r="M20" s="31">
        <f>IF(M12=0,"",M19/M12)</f>
        <v/>
      </c>
      <c r="N20" s="31">
        <f>IF(N12=0,"",N19/N12)</f>
        <v/>
      </c>
    </row>
    <row r="22">
      <c r="A22" s="3" t="inlineStr">
        <is>
          <t>OPERATING EXPENSES</t>
        </is>
      </c>
      <c r="B22" s="4" t="n"/>
      <c r="C22" s="4" t="n"/>
      <c r="D22" s="4" t="n"/>
      <c r="E22" s="4" t="n"/>
      <c r="F22" s="4" t="n"/>
      <c r="G22" s="4" t="n"/>
      <c r="H22" s="4" t="n"/>
      <c r="I22" s="4" t="n"/>
      <c r="J22" s="4" t="n"/>
      <c r="K22" s="4" t="n"/>
      <c r="L22" s="4" t="n"/>
      <c r="M22" s="4" t="n"/>
      <c r="N22" s="4" t="n"/>
    </row>
    <row r="23">
      <c r="A23" s="25" t="inlineStr">
        <is>
          <t>Rent and utilities</t>
        </is>
      </c>
      <c r="B23" s="26" t="n">
        <v>2200</v>
      </c>
      <c r="C23" s="26" t="n">
        <v>2200</v>
      </c>
      <c r="D23" s="26" t="n">
        <v>2200</v>
      </c>
      <c r="E23" s="26" t="n">
        <v>2200</v>
      </c>
      <c r="F23" s="26" t="n">
        <v>2200</v>
      </c>
      <c r="G23" s="26" t="n">
        <v>2200</v>
      </c>
      <c r="H23" s="26" t="n">
        <v>2200</v>
      </c>
      <c r="I23" s="26" t="n">
        <v>2200</v>
      </c>
      <c r="J23" s="26" t="n">
        <v>2200</v>
      </c>
      <c r="K23" s="26" t="n">
        <v>2200</v>
      </c>
      <c r="L23" s="26" t="n">
        <v>2200</v>
      </c>
      <c r="M23" s="26" t="n">
        <v>2200</v>
      </c>
      <c r="N23" s="11">
        <f>SUM(B23:M23)</f>
        <v/>
      </c>
    </row>
    <row r="24">
      <c r="A24" s="25" t="inlineStr">
        <is>
          <t>Salaries and wages</t>
        </is>
      </c>
      <c r="B24" s="26" t="n">
        <v>6000</v>
      </c>
      <c r="C24" s="26" t="n">
        <v>6000</v>
      </c>
      <c r="D24" s="26" t="n">
        <v>6000</v>
      </c>
      <c r="E24" s="26" t="n">
        <v>6000</v>
      </c>
      <c r="F24" s="26" t="n">
        <v>6000</v>
      </c>
      <c r="G24" s="26" t="n">
        <v>6000</v>
      </c>
      <c r="H24" s="26" t="n">
        <v>6000</v>
      </c>
      <c r="I24" s="26" t="n">
        <v>6000</v>
      </c>
      <c r="J24" s="26" t="n">
        <v>6000</v>
      </c>
      <c r="K24" s="26" t="n">
        <v>6000</v>
      </c>
      <c r="L24" s="26" t="n">
        <v>6000</v>
      </c>
      <c r="M24" s="26" t="n">
        <v>6000</v>
      </c>
      <c r="N24" s="11">
        <f>SUM(B24:M24)</f>
        <v/>
      </c>
    </row>
    <row r="25">
      <c r="A25" s="25" t="inlineStr">
        <is>
          <t>Payroll taxes and benefits</t>
        </is>
      </c>
      <c r="B25" s="26" t="n">
        <v>900</v>
      </c>
      <c r="C25" s="26" t="n">
        <v>900</v>
      </c>
      <c r="D25" s="26" t="n">
        <v>900</v>
      </c>
      <c r="E25" s="26" t="n">
        <v>900</v>
      </c>
      <c r="F25" s="26" t="n">
        <v>900</v>
      </c>
      <c r="G25" s="26" t="n">
        <v>900</v>
      </c>
      <c r="H25" s="26" t="n">
        <v>900</v>
      </c>
      <c r="I25" s="26" t="n">
        <v>900</v>
      </c>
      <c r="J25" s="26" t="n">
        <v>900</v>
      </c>
      <c r="K25" s="26" t="n">
        <v>900</v>
      </c>
      <c r="L25" s="26" t="n">
        <v>900</v>
      </c>
      <c r="M25" s="26" t="n">
        <v>900</v>
      </c>
      <c r="N25" s="11">
        <f>SUM(B25:M25)</f>
        <v/>
      </c>
    </row>
    <row r="26">
      <c r="A26" s="25" t="inlineStr">
        <is>
          <t>Contractors and freelancers</t>
        </is>
      </c>
      <c r="B26" s="26" t="n">
        <v>1200</v>
      </c>
      <c r="C26" s="26" t="n">
        <v>1200</v>
      </c>
      <c r="D26" s="26" t="n">
        <v>1200</v>
      </c>
      <c r="E26" s="26" t="n">
        <v>1200</v>
      </c>
      <c r="F26" s="26" t="n">
        <v>1200</v>
      </c>
      <c r="G26" s="26" t="n">
        <v>1200</v>
      </c>
      <c r="H26" s="26" t="n">
        <v>1200</v>
      </c>
      <c r="I26" s="26" t="n">
        <v>1200</v>
      </c>
      <c r="J26" s="26" t="n">
        <v>1200</v>
      </c>
      <c r="K26" s="26" t="n">
        <v>1200</v>
      </c>
      <c r="L26" s="26" t="n">
        <v>1200</v>
      </c>
      <c r="M26" s="26" t="n">
        <v>1200</v>
      </c>
      <c r="N26" s="11">
        <f>SUM(B26:M26)</f>
        <v/>
      </c>
    </row>
    <row r="27">
      <c r="A27" s="25" t="inlineStr">
        <is>
          <t>Marketing and advertising</t>
        </is>
      </c>
      <c r="B27" s="26" t="n">
        <v>1500</v>
      </c>
      <c r="C27" s="26" t="n">
        <v>1500</v>
      </c>
      <c r="D27" s="26" t="n">
        <v>1500</v>
      </c>
      <c r="E27" s="26" t="n">
        <v>1500</v>
      </c>
      <c r="F27" s="26" t="n">
        <v>1500</v>
      </c>
      <c r="G27" s="26" t="n">
        <v>1500</v>
      </c>
      <c r="H27" s="26" t="n">
        <v>1500</v>
      </c>
      <c r="I27" s="26" t="n">
        <v>1500</v>
      </c>
      <c r="J27" s="26" t="n">
        <v>1500</v>
      </c>
      <c r="K27" s="26" t="n">
        <v>1500</v>
      </c>
      <c r="L27" s="26" t="n">
        <v>1500</v>
      </c>
      <c r="M27" s="26" t="n">
        <v>1500</v>
      </c>
      <c r="N27" s="11">
        <f>SUM(B27:M27)</f>
        <v/>
      </c>
    </row>
    <row r="28">
      <c r="A28" s="25" t="inlineStr">
        <is>
          <t>Software and subscriptions</t>
        </is>
      </c>
      <c r="B28" s="26" t="n">
        <v>450</v>
      </c>
      <c r="C28" s="26" t="n">
        <v>450</v>
      </c>
      <c r="D28" s="26" t="n">
        <v>450</v>
      </c>
      <c r="E28" s="26" t="n">
        <v>450</v>
      </c>
      <c r="F28" s="26" t="n">
        <v>450</v>
      </c>
      <c r="G28" s="26" t="n">
        <v>450</v>
      </c>
      <c r="H28" s="26" t="n">
        <v>450</v>
      </c>
      <c r="I28" s="26" t="n">
        <v>450</v>
      </c>
      <c r="J28" s="26" t="n">
        <v>450</v>
      </c>
      <c r="K28" s="26" t="n">
        <v>450</v>
      </c>
      <c r="L28" s="26" t="n">
        <v>450</v>
      </c>
      <c r="M28" s="26" t="n">
        <v>450</v>
      </c>
      <c r="N28" s="11">
        <f>SUM(B28:M28)</f>
        <v/>
      </c>
    </row>
    <row r="29">
      <c r="A29" s="25" t="inlineStr">
        <is>
          <t>Insurance</t>
        </is>
      </c>
      <c r="B29" s="26" t="n">
        <v>400</v>
      </c>
      <c r="C29" s="26" t="n">
        <v>400</v>
      </c>
      <c r="D29" s="26" t="n">
        <v>400</v>
      </c>
      <c r="E29" s="26" t="n">
        <v>400</v>
      </c>
      <c r="F29" s="26" t="n">
        <v>400</v>
      </c>
      <c r="G29" s="26" t="n">
        <v>400</v>
      </c>
      <c r="H29" s="26" t="n">
        <v>400</v>
      </c>
      <c r="I29" s="26" t="n">
        <v>400</v>
      </c>
      <c r="J29" s="26" t="n">
        <v>400</v>
      </c>
      <c r="K29" s="26" t="n">
        <v>400</v>
      </c>
      <c r="L29" s="26" t="n">
        <v>400</v>
      </c>
      <c r="M29" s="26" t="n">
        <v>400</v>
      </c>
      <c r="N29" s="11">
        <f>SUM(B29:M29)</f>
        <v/>
      </c>
    </row>
    <row r="30">
      <c r="A30" s="25" t="inlineStr">
        <is>
          <t>Accounting, legal and professional fees</t>
        </is>
      </c>
      <c r="B30" s="26" t="n">
        <v>350</v>
      </c>
      <c r="C30" s="26" t="n">
        <v>350</v>
      </c>
      <c r="D30" s="26" t="n">
        <v>350</v>
      </c>
      <c r="E30" s="26" t="n">
        <v>350</v>
      </c>
      <c r="F30" s="26" t="n">
        <v>350</v>
      </c>
      <c r="G30" s="26" t="n">
        <v>350</v>
      </c>
      <c r="H30" s="26" t="n">
        <v>350</v>
      </c>
      <c r="I30" s="26" t="n">
        <v>350</v>
      </c>
      <c r="J30" s="26" t="n">
        <v>350</v>
      </c>
      <c r="K30" s="26" t="n">
        <v>350</v>
      </c>
      <c r="L30" s="26" t="n">
        <v>350</v>
      </c>
      <c r="M30" s="26" t="n">
        <v>350</v>
      </c>
      <c r="N30" s="11">
        <f>SUM(B30:M30)</f>
        <v/>
      </c>
    </row>
    <row r="31">
      <c r="A31" s="25" t="inlineStr">
        <is>
          <t>Vehicle and travel</t>
        </is>
      </c>
      <c r="B31" s="26" t="n">
        <v>500</v>
      </c>
      <c r="C31" s="26" t="n">
        <v>500</v>
      </c>
      <c r="D31" s="26" t="n">
        <v>500</v>
      </c>
      <c r="E31" s="26" t="n">
        <v>500</v>
      </c>
      <c r="F31" s="26" t="n">
        <v>500</v>
      </c>
      <c r="G31" s="26" t="n">
        <v>500</v>
      </c>
      <c r="H31" s="26" t="n">
        <v>500</v>
      </c>
      <c r="I31" s="26" t="n">
        <v>500</v>
      </c>
      <c r="J31" s="26" t="n">
        <v>500</v>
      </c>
      <c r="K31" s="26" t="n">
        <v>500</v>
      </c>
      <c r="L31" s="26" t="n">
        <v>500</v>
      </c>
      <c r="M31" s="26" t="n">
        <v>500</v>
      </c>
      <c r="N31" s="11">
        <f>SUM(B31:M31)</f>
        <v/>
      </c>
    </row>
    <row r="32">
      <c r="A32" s="25" t="inlineStr">
        <is>
          <t>Office and supplies</t>
        </is>
      </c>
      <c r="B32" s="26" t="n">
        <v>200</v>
      </c>
      <c r="C32" s="26" t="n">
        <v>200</v>
      </c>
      <c r="D32" s="26" t="n">
        <v>200</v>
      </c>
      <c r="E32" s="26" t="n">
        <v>200</v>
      </c>
      <c r="F32" s="26" t="n">
        <v>200</v>
      </c>
      <c r="G32" s="26" t="n">
        <v>200</v>
      </c>
      <c r="H32" s="26" t="n">
        <v>200</v>
      </c>
      <c r="I32" s="26" t="n">
        <v>200</v>
      </c>
      <c r="J32" s="26" t="n">
        <v>200</v>
      </c>
      <c r="K32" s="26" t="n">
        <v>200</v>
      </c>
      <c r="L32" s="26" t="n">
        <v>200</v>
      </c>
      <c r="M32" s="26" t="n">
        <v>200</v>
      </c>
      <c r="N32" s="11">
        <f>SUM(B32:M32)</f>
        <v/>
      </c>
    </row>
    <row r="33">
      <c r="A33" s="25" t="inlineStr">
        <is>
          <t>Equipment and repairs</t>
        </is>
      </c>
      <c r="B33" s="26" t="n">
        <v>250</v>
      </c>
      <c r="C33" s="26" t="n">
        <v>250</v>
      </c>
      <c r="D33" s="26" t="n">
        <v>250</v>
      </c>
      <c r="E33" s="26" t="n">
        <v>250</v>
      </c>
      <c r="F33" s="26" t="n">
        <v>250</v>
      </c>
      <c r="G33" s="26" t="n">
        <v>250</v>
      </c>
      <c r="H33" s="26" t="n">
        <v>250</v>
      </c>
      <c r="I33" s="26" t="n">
        <v>250</v>
      </c>
      <c r="J33" s="26" t="n">
        <v>250</v>
      </c>
      <c r="K33" s="26" t="n">
        <v>250</v>
      </c>
      <c r="L33" s="26" t="n">
        <v>250</v>
      </c>
      <c r="M33" s="26" t="n">
        <v>250</v>
      </c>
      <c r="N33" s="11">
        <f>SUM(B33:M33)</f>
        <v/>
      </c>
    </row>
    <row r="34">
      <c r="A34" s="25" t="inlineStr">
        <is>
          <t>Other expenses</t>
        </is>
      </c>
      <c r="B34" s="26" t="n">
        <v>300</v>
      </c>
      <c r="C34" s="26" t="n">
        <v>300</v>
      </c>
      <c r="D34" s="26" t="n">
        <v>300</v>
      </c>
      <c r="E34" s="26" t="n">
        <v>300</v>
      </c>
      <c r="F34" s="26" t="n">
        <v>300</v>
      </c>
      <c r="G34" s="26" t="n">
        <v>300</v>
      </c>
      <c r="H34" s="26" t="n">
        <v>300</v>
      </c>
      <c r="I34" s="26" t="n">
        <v>300</v>
      </c>
      <c r="J34" s="26" t="n">
        <v>300</v>
      </c>
      <c r="K34" s="26" t="n">
        <v>300</v>
      </c>
      <c r="L34" s="26" t="n">
        <v>300</v>
      </c>
      <c r="M34" s="26" t="n">
        <v>300</v>
      </c>
      <c r="N34" s="11">
        <f>SUM(B34:M34)</f>
        <v/>
      </c>
    </row>
    <row r="35">
      <c r="A35" s="27" t="inlineStr">
        <is>
          <t>Total operating expenses</t>
        </is>
      </c>
      <c r="B35" s="28">
        <f>SUM(B23:B34)</f>
        <v/>
      </c>
      <c r="C35" s="28">
        <f>SUM(C23:C34)</f>
        <v/>
      </c>
      <c r="D35" s="28">
        <f>SUM(D23:D34)</f>
        <v/>
      </c>
      <c r="E35" s="28">
        <f>SUM(E23:E34)</f>
        <v/>
      </c>
      <c r="F35" s="28">
        <f>SUM(F23:F34)</f>
        <v/>
      </c>
      <c r="G35" s="28">
        <f>SUM(G23:G34)</f>
        <v/>
      </c>
      <c r="H35" s="28">
        <f>SUM(H23:H34)</f>
        <v/>
      </c>
      <c r="I35" s="28">
        <f>SUM(I23:I34)</f>
        <v/>
      </c>
      <c r="J35" s="28">
        <f>SUM(J23:J34)</f>
        <v/>
      </c>
      <c r="K35" s="28">
        <f>SUM(K23:K34)</f>
        <v/>
      </c>
      <c r="L35" s="28">
        <f>SUM(L23:L34)</f>
        <v/>
      </c>
      <c r="M35" s="28">
        <f>SUM(M23:M34)</f>
        <v/>
      </c>
      <c r="N35" s="28">
        <f>SUM(N23:N34)</f>
        <v/>
      </c>
    </row>
    <row r="37">
      <c r="A37" s="29" t="inlineStr">
        <is>
          <t>Net operating income</t>
        </is>
      </c>
      <c r="B37" s="30">
        <f>B19-B35</f>
        <v/>
      </c>
      <c r="C37" s="30">
        <f>C19-C35</f>
        <v/>
      </c>
      <c r="D37" s="30">
        <f>D19-D35</f>
        <v/>
      </c>
      <c r="E37" s="30">
        <f>E19-E35</f>
        <v/>
      </c>
      <c r="F37" s="30">
        <f>F19-F35</f>
        <v/>
      </c>
      <c r="G37" s="30">
        <f>G19-G35</f>
        <v/>
      </c>
      <c r="H37" s="30">
        <f>H19-H35</f>
        <v/>
      </c>
      <c r="I37" s="30">
        <f>I19-I35</f>
        <v/>
      </c>
      <c r="J37" s="30">
        <f>J19-J35</f>
        <v/>
      </c>
      <c r="K37" s="30">
        <f>K19-K35</f>
        <v/>
      </c>
      <c r="L37" s="30">
        <f>L19-L35</f>
        <v/>
      </c>
      <c r="M37" s="30">
        <f>M19-M35</f>
        <v/>
      </c>
      <c r="N37" s="30">
        <f>N19-N35</f>
        <v/>
      </c>
    </row>
    <row r="38">
      <c r="A38" s="16" t="inlineStr">
        <is>
          <t>Net operating margin</t>
        </is>
      </c>
      <c r="B38" s="31">
        <f>IF(B12=0,"",B37/B12)</f>
        <v/>
      </c>
      <c r="C38" s="31">
        <f>IF(C12=0,"",C37/C12)</f>
        <v/>
      </c>
      <c r="D38" s="31">
        <f>IF(D12=0,"",D37/D12)</f>
        <v/>
      </c>
      <c r="E38" s="31">
        <f>IF(E12=0,"",E37/E12)</f>
        <v/>
      </c>
      <c r="F38" s="31">
        <f>IF(F12=0,"",F37/F12)</f>
        <v/>
      </c>
      <c r="G38" s="31">
        <f>IF(G12=0,"",G37/G12)</f>
        <v/>
      </c>
      <c r="H38" s="31">
        <f>IF(H12=0,"",H37/H12)</f>
        <v/>
      </c>
      <c r="I38" s="31">
        <f>IF(I12=0,"",I37/I12)</f>
        <v/>
      </c>
      <c r="J38" s="31">
        <f>IF(J12=0,"",J37/J12)</f>
        <v/>
      </c>
      <c r="K38" s="31">
        <f>IF(K12=0,"",K37/K12)</f>
        <v/>
      </c>
      <c r="L38" s="31">
        <f>IF(L12=0,"",L37/L12)</f>
        <v/>
      </c>
      <c r="M38" s="31">
        <f>IF(M12=0,"",M37/M12)</f>
        <v/>
      </c>
      <c r="N38" s="31">
        <f>IF(N12=0,"",N37/N12)</f>
        <v/>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4.xml><?xml version="1.0" encoding="utf-8"?>
<worksheet xmlns="http://schemas.openxmlformats.org/spreadsheetml/2006/main">
  <sheetPr>
    <tabColor rgb="00B85032"/>
    <outlinePr summaryBelow="1" summaryRight="1"/>
    <pageSetUpPr/>
  </sheetPr>
  <dimension ref="A1:N41"/>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8"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3" customWidth="1" min="14" max="14"/>
  </cols>
  <sheetData>
    <row r="1" ht="26" customHeight="1">
      <c r="A1" s="15" t="inlineStr">
        <is>
          <t>Actuals</t>
        </is>
      </c>
    </row>
    <row r="2">
      <c r="A2" s="21" t="inlineStr">
        <is>
          <t>Enter real results as each month closes. Leave future months blank.</t>
        </is>
      </c>
    </row>
    <row r="5" ht="30" customHeight="1">
      <c r="A5" s="22" t="inlineStr">
        <is>
          <t>Line item</t>
        </is>
      </c>
      <c r="B5" s="23">
        <f>EDATE(Setup!$B$5,0)</f>
        <v/>
      </c>
      <c r="C5" s="23">
        <f>EDATE(Setup!$B$5,1)</f>
        <v/>
      </c>
      <c r="D5" s="23">
        <f>EDATE(Setup!$B$5,2)</f>
        <v/>
      </c>
      <c r="E5" s="23">
        <f>EDATE(Setup!$B$5,3)</f>
        <v/>
      </c>
      <c r="F5" s="23">
        <f>EDATE(Setup!$B$5,4)</f>
        <v/>
      </c>
      <c r="G5" s="23">
        <f>EDATE(Setup!$B$5,5)</f>
        <v/>
      </c>
      <c r="H5" s="23">
        <f>EDATE(Setup!$B$5,6)</f>
        <v/>
      </c>
      <c r="I5" s="23">
        <f>EDATE(Setup!$B$5,7)</f>
        <v/>
      </c>
      <c r="J5" s="23">
        <f>EDATE(Setup!$B$5,8)</f>
        <v/>
      </c>
      <c r="K5" s="23">
        <f>EDATE(Setup!$B$5,9)</f>
        <v/>
      </c>
      <c r="L5" s="23">
        <f>EDATE(Setup!$B$5,10)</f>
        <v/>
      </c>
      <c r="M5" s="23">
        <f>EDATE(Setup!$B$5,11)</f>
        <v/>
      </c>
      <c r="N5" s="24" t="inlineStr">
        <is>
          <t>YTD</t>
        </is>
      </c>
    </row>
    <row r="6">
      <c r="A6" s="3" t="inlineStr">
        <is>
          <t>REVENUE</t>
        </is>
      </c>
      <c r="B6" s="4" t="n"/>
      <c r="C6" s="4" t="n"/>
      <c r="D6" s="4" t="n"/>
      <c r="E6" s="4" t="n"/>
      <c r="F6" s="4" t="n"/>
      <c r="G6" s="4" t="n"/>
      <c r="H6" s="4" t="n"/>
      <c r="I6" s="4" t="n"/>
      <c r="J6" s="4" t="n"/>
      <c r="K6" s="4" t="n"/>
      <c r="L6" s="4" t="n"/>
      <c r="M6" s="4" t="n"/>
      <c r="N6" s="4" t="n"/>
    </row>
    <row r="7">
      <c r="A7" s="25" t="inlineStr">
        <is>
          <t>Product sales</t>
        </is>
      </c>
      <c r="B7" s="26" t="n">
        <v>3760</v>
      </c>
      <c r="C7" s="26" t="n">
        <v>4080</v>
      </c>
      <c r="D7" s="26" t="n">
        <v>4450</v>
      </c>
      <c r="E7" s="26" t="n"/>
      <c r="F7" s="26" t="n"/>
      <c r="G7" s="26" t="n"/>
      <c r="H7" s="26" t="n"/>
      <c r="I7" s="26" t="n"/>
      <c r="J7" s="26" t="n"/>
      <c r="K7" s="26" t="n"/>
      <c r="L7" s="26" t="n"/>
      <c r="M7" s="26" t="n"/>
      <c r="N7" s="11">
        <f>SUM(B7:M7)</f>
        <v/>
      </c>
    </row>
    <row r="8">
      <c r="A8" s="25" t="inlineStr">
        <is>
          <t>Service revenue</t>
        </is>
      </c>
      <c r="B8" s="26" t="n">
        <v>16920</v>
      </c>
      <c r="C8" s="26" t="n">
        <v>18360</v>
      </c>
      <c r="D8" s="26" t="n">
        <v>20020</v>
      </c>
      <c r="E8" s="26" t="n"/>
      <c r="F8" s="26" t="n"/>
      <c r="G8" s="26" t="n"/>
      <c r="H8" s="26" t="n"/>
      <c r="I8" s="26" t="n"/>
      <c r="J8" s="26" t="n"/>
      <c r="K8" s="26" t="n"/>
      <c r="L8" s="26" t="n"/>
      <c r="M8" s="26" t="n"/>
      <c r="N8" s="11">
        <f>SUM(B8:M8)</f>
        <v/>
      </c>
    </row>
    <row r="9">
      <c r="A9" s="25" t="inlineStr">
        <is>
          <t>Recurring / subscription revenue</t>
        </is>
      </c>
      <c r="B9" s="26" t="n">
        <v>2350</v>
      </c>
      <c r="C9" s="26" t="n">
        <v>2550</v>
      </c>
      <c r="D9" s="26" t="n">
        <v>2790</v>
      </c>
      <c r="E9" s="26" t="n"/>
      <c r="F9" s="26" t="n"/>
      <c r="G9" s="26" t="n"/>
      <c r="H9" s="26" t="n"/>
      <c r="I9" s="26" t="n"/>
      <c r="J9" s="26" t="n"/>
      <c r="K9" s="26" t="n"/>
      <c r="L9" s="26" t="n"/>
      <c r="M9" s="26" t="n"/>
      <c r="N9" s="11">
        <f>SUM(B9:M9)</f>
        <v/>
      </c>
    </row>
    <row r="10">
      <c r="A10" s="25" t="inlineStr">
        <is>
          <t>Other income</t>
        </is>
      </c>
      <c r="B10" s="26" t="n"/>
      <c r="C10" s="26" t="n"/>
      <c r="D10" s="26" t="n"/>
      <c r="E10" s="26" t="n"/>
      <c r="F10" s="26" t="n"/>
      <c r="G10" s="26" t="n"/>
      <c r="H10" s="26" t="n"/>
      <c r="I10" s="26" t="n"/>
      <c r="J10" s="26" t="n"/>
      <c r="K10" s="26" t="n"/>
      <c r="L10" s="26" t="n"/>
      <c r="M10" s="26" t="n"/>
      <c r="N10" s="11">
        <f>SUM(B10:M10)</f>
        <v/>
      </c>
    </row>
    <row r="11">
      <c r="A11" s="25" t="inlineStr">
        <is>
          <t>Other revenue (rename)</t>
        </is>
      </c>
      <c r="B11" s="26" t="n"/>
      <c r="C11" s="26" t="n"/>
      <c r="D11" s="26" t="n"/>
      <c r="E11" s="26" t="n"/>
      <c r="F11" s="26" t="n"/>
      <c r="G11" s="26" t="n"/>
      <c r="H11" s="26" t="n"/>
      <c r="I11" s="26" t="n"/>
      <c r="J11" s="26" t="n"/>
      <c r="K11" s="26" t="n"/>
      <c r="L11" s="26" t="n"/>
      <c r="M11" s="26" t="n"/>
      <c r="N11" s="11">
        <f>SUM(B11:M11)</f>
        <v/>
      </c>
    </row>
    <row r="12">
      <c r="A12" s="27" t="inlineStr">
        <is>
          <t>Total revenue</t>
        </is>
      </c>
      <c r="B12" s="28">
        <f>SUM(B7:B11)</f>
        <v/>
      </c>
      <c r="C12" s="28">
        <f>SUM(C7:C11)</f>
        <v/>
      </c>
      <c r="D12" s="28">
        <f>SUM(D7:D11)</f>
        <v/>
      </c>
      <c r="E12" s="28">
        <f>SUM(E7:E11)</f>
        <v/>
      </c>
      <c r="F12" s="28">
        <f>SUM(F7:F11)</f>
        <v/>
      </c>
      <c r="G12" s="28">
        <f>SUM(G7:G11)</f>
        <v/>
      </c>
      <c r="H12" s="28">
        <f>SUM(H7:H11)</f>
        <v/>
      </c>
      <c r="I12" s="28">
        <f>SUM(I7:I11)</f>
        <v/>
      </c>
      <c r="J12" s="28">
        <f>SUM(J7:J11)</f>
        <v/>
      </c>
      <c r="K12" s="28">
        <f>SUM(K7:K11)</f>
        <v/>
      </c>
      <c r="L12" s="28">
        <f>SUM(L7:L11)</f>
        <v/>
      </c>
      <c r="M12" s="28">
        <f>SUM(M7:M11)</f>
        <v/>
      </c>
      <c r="N12" s="28">
        <f>SUM(N7:N11)</f>
        <v/>
      </c>
    </row>
    <row r="14">
      <c r="A14" s="3" t="inlineStr">
        <is>
          <t>COST OF SALES</t>
        </is>
      </c>
      <c r="B14" s="4" t="n"/>
      <c r="C14" s="4" t="n"/>
      <c r="D14" s="4" t="n"/>
      <c r="E14" s="4" t="n"/>
      <c r="F14" s="4" t="n"/>
      <c r="G14" s="4" t="n"/>
      <c r="H14" s="4" t="n"/>
      <c r="I14" s="4" t="n"/>
      <c r="J14" s="4" t="n"/>
      <c r="K14" s="4" t="n"/>
      <c r="L14" s="4" t="n"/>
      <c r="M14" s="4" t="n"/>
      <c r="N14" s="4" t="n"/>
    </row>
    <row r="15">
      <c r="A15" s="25" t="inlineStr">
        <is>
          <t>Materials and supplies</t>
        </is>
      </c>
      <c r="B15" s="26" t="n">
        <v>1460</v>
      </c>
      <c r="C15" s="26" t="n">
        <v>1500</v>
      </c>
      <c r="D15" s="26" t="n">
        <v>1590</v>
      </c>
      <c r="E15" s="26" t="n"/>
      <c r="F15" s="26" t="n"/>
      <c r="G15" s="26" t="n"/>
      <c r="H15" s="26" t="n"/>
      <c r="I15" s="26" t="n"/>
      <c r="J15" s="26" t="n"/>
      <c r="K15" s="26" t="n"/>
      <c r="L15" s="26" t="n"/>
      <c r="M15" s="26" t="n"/>
      <c r="N15" s="11">
        <f>SUM(B15:M15)</f>
        <v/>
      </c>
    </row>
    <row r="16">
      <c r="A16" s="25" t="inlineStr">
        <is>
          <t>Direct labor and subcontractors</t>
        </is>
      </c>
      <c r="B16" s="26" t="n">
        <v>4360</v>
      </c>
      <c r="C16" s="26" t="n">
        <v>4500</v>
      </c>
      <c r="D16" s="26" t="n">
        <v>4780</v>
      </c>
      <c r="E16" s="26" t="n"/>
      <c r="F16" s="26" t="n"/>
      <c r="G16" s="26" t="n"/>
      <c r="H16" s="26" t="n"/>
      <c r="I16" s="26" t="n"/>
      <c r="J16" s="26" t="n"/>
      <c r="K16" s="26" t="n"/>
      <c r="L16" s="26" t="n"/>
      <c r="M16" s="26" t="n"/>
      <c r="N16" s="11">
        <f>SUM(B16:M16)</f>
        <v/>
      </c>
    </row>
    <row r="17">
      <c r="A17" s="25" t="inlineStr">
        <is>
          <t>Payment processing fees</t>
        </is>
      </c>
      <c r="B17" s="26" t="n">
        <v>680</v>
      </c>
      <c r="C17" s="26" t="n">
        <v>700</v>
      </c>
      <c r="D17" s="26" t="n">
        <v>740</v>
      </c>
      <c r="E17" s="26" t="n"/>
      <c r="F17" s="26" t="n"/>
      <c r="G17" s="26" t="n"/>
      <c r="H17" s="26" t="n"/>
      <c r="I17" s="26" t="n"/>
      <c r="J17" s="26" t="n"/>
      <c r="K17" s="26" t="n"/>
      <c r="L17" s="26" t="n"/>
      <c r="M17" s="26" t="n"/>
      <c r="N17" s="11">
        <f>SUM(B17:M17)</f>
        <v/>
      </c>
    </row>
    <row r="18">
      <c r="A18" s="27" t="inlineStr">
        <is>
          <t>Total cost of sales</t>
        </is>
      </c>
      <c r="B18" s="28">
        <f>SUM(B15:B17)</f>
        <v/>
      </c>
      <c r="C18" s="28">
        <f>SUM(C15:C17)</f>
        <v/>
      </c>
      <c r="D18" s="28">
        <f>SUM(D15:D17)</f>
        <v/>
      </c>
      <c r="E18" s="28">
        <f>SUM(E15:E17)</f>
        <v/>
      </c>
      <c r="F18" s="28">
        <f>SUM(F15:F17)</f>
        <v/>
      </c>
      <c r="G18" s="28">
        <f>SUM(G15:G17)</f>
        <v/>
      </c>
      <c r="H18" s="28">
        <f>SUM(H15:H17)</f>
        <v/>
      </c>
      <c r="I18" s="28">
        <f>SUM(I15:I17)</f>
        <v/>
      </c>
      <c r="J18" s="28">
        <f>SUM(J15:J17)</f>
        <v/>
      </c>
      <c r="K18" s="28">
        <f>SUM(K15:K17)</f>
        <v/>
      </c>
      <c r="L18" s="28">
        <f>SUM(L15:L17)</f>
        <v/>
      </c>
      <c r="M18" s="28">
        <f>SUM(M15:M17)</f>
        <v/>
      </c>
      <c r="N18" s="28">
        <f>SUM(N15:N17)</f>
        <v/>
      </c>
    </row>
    <row r="19">
      <c r="A19" s="29" t="inlineStr">
        <is>
          <t>Gross profit</t>
        </is>
      </c>
      <c r="B19" s="30">
        <f>B12-B18</f>
        <v/>
      </c>
      <c r="C19" s="30">
        <f>C12-C18</f>
        <v/>
      </c>
      <c r="D19" s="30">
        <f>D12-D18</f>
        <v/>
      </c>
      <c r="E19" s="30">
        <f>E12-E18</f>
        <v/>
      </c>
      <c r="F19" s="30">
        <f>F12-F18</f>
        <v/>
      </c>
      <c r="G19" s="30">
        <f>G12-G18</f>
        <v/>
      </c>
      <c r="H19" s="30">
        <f>H12-H18</f>
        <v/>
      </c>
      <c r="I19" s="30">
        <f>I12-I18</f>
        <v/>
      </c>
      <c r="J19" s="30">
        <f>J12-J18</f>
        <v/>
      </c>
      <c r="K19" s="30">
        <f>K12-K18</f>
        <v/>
      </c>
      <c r="L19" s="30">
        <f>L12-L18</f>
        <v/>
      </c>
      <c r="M19" s="30">
        <f>M12-M18</f>
        <v/>
      </c>
      <c r="N19" s="30">
        <f>N12-N18</f>
        <v/>
      </c>
    </row>
    <row r="20">
      <c r="A20" s="16" t="inlineStr">
        <is>
          <t>Gross margin</t>
        </is>
      </c>
      <c r="B20" s="31">
        <f>IF(B12=0,"",B19/B12)</f>
        <v/>
      </c>
      <c r="C20" s="31">
        <f>IF(C12=0,"",C19/C12)</f>
        <v/>
      </c>
      <c r="D20" s="31">
        <f>IF(D12=0,"",D19/D12)</f>
        <v/>
      </c>
      <c r="E20" s="31">
        <f>IF(E12=0,"",E19/E12)</f>
        <v/>
      </c>
      <c r="F20" s="31">
        <f>IF(F12=0,"",F19/F12)</f>
        <v/>
      </c>
      <c r="G20" s="31">
        <f>IF(G12=0,"",G19/G12)</f>
        <v/>
      </c>
      <c r="H20" s="31">
        <f>IF(H12=0,"",H19/H12)</f>
        <v/>
      </c>
      <c r="I20" s="31">
        <f>IF(I12=0,"",I19/I12)</f>
        <v/>
      </c>
      <c r="J20" s="31">
        <f>IF(J12=0,"",J19/J12)</f>
        <v/>
      </c>
      <c r="K20" s="31">
        <f>IF(K12=0,"",K19/K12)</f>
        <v/>
      </c>
      <c r="L20" s="31">
        <f>IF(L12=0,"",L19/L12)</f>
        <v/>
      </c>
      <c r="M20" s="31">
        <f>IF(M12=0,"",M19/M12)</f>
        <v/>
      </c>
      <c r="N20" s="31">
        <f>IF(N12=0,"",N19/N12)</f>
        <v/>
      </c>
    </row>
    <row r="22">
      <c r="A22" s="3" t="inlineStr">
        <is>
          <t>OPERATING EXPENSES</t>
        </is>
      </c>
      <c r="B22" s="4" t="n"/>
      <c r="C22" s="4" t="n"/>
      <c r="D22" s="4" t="n"/>
      <c r="E22" s="4" t="n"/>
      <c r="F22" s="4" t="n"/>
      <c r="G22" s="4" t="n"/>
      <c r="H22" s="4" t="n"/>
      <c r="I22" s="4" t="n"/>
      <c r="J22" s="4" t="n"/>
      <c r="K22" s="4" t="n"/>
      <c r="L22" s="4" t="n"/>
      <c r="M22" s="4" t="n"/>
      <c r="N22" s="4" t="n"/>
    </row>
    <row r="23">
      <c r="A23" s="25" t="inlineStr">
        <is>
          <t>Rent and utilities</t>
        </is>
      </c>
      <c r="B23" s="26" t="n">
        <v>2130</v>
      </c>
      <c r="C23" s="26" t="n">
        <v>2200</v>
      </c>
      <c r="D23" s="26" t="n">
        <v>2270</v>
      </c>
      <c r="E23" s="26" t="n"/>
      <c r="F23" s="26" t="n"/>
      <c r="G23" s="26" t="n"/>
      <c r="H23" s="26" t="n"/>
      <c r="I23" s="26" t="n"/>
      <c r="J23" s="26" t="n"/>
      <c r="K23" s="26" t="n"/>
      <c r="L23" s="26" t="n"/>
      <c r="M23" s="26" t="n"/>
      <c r="N23" s="11">
        <f>SUM(B23:M23)</f>
        <v/>
      </c>
    </row>
    <row r="24">
      <c r="A24" s="25" t="inlineStr">
        <is>
          <t>Salaries and wages</t>
        </is>
      </c>
      <c r="B24" s="26" t="n">
        <v>5820</v>
      </c>
      <c r="C24" s="26" t="n">
        <v>6000</v>
      </c>
      <c r="D24" s="26" t="n">
        <v>6180</v>
      </c>
      <c r="E24" s="26" t="n"/>
      <c r="F24" s="26" t="n"/>
      <c r="G24" s="26" t="n"/>
      <c r="H24" s="26" t="n"/>
      <c r="I24" s="26" t="n"/>
      <c r="J24" s="26" t="n"/>
      <c r="K24" s="26" t="n"/>
      <c r="L24" s="26" t="n"/>
      <c r="M24" s="26" t="n"/>
      <c r="N24" s="11">
        <f>SUM(B24:M24)</f>
        <v/>
      </c>
    </row>
    <row r="25">
      <c r="A25" s="25" t="inlineStr">
        <is>
          <t>Payroll taxes and benefits</t>
        </is>
      </c>
      <c r="B25" s="26" t="n">
        <v>870</v>
      </c>
      <c r="C25" s="26" t="n">
        <v>900</v>
      </c>
      <c r="D25" s="26" t="n">
        <v>930</v>
      </c>
      <c r="E25" s="26" t="n"/>
      <c r="F25" s="26" t="n"/>
      <c r="G25" s="26" t="n"/>
      <c r="H25" s="26" t="n"/>
      <c r="I25" s="26" t="n"/>
      <c r="J25" s="26" t="n"/>
      <c r="K25" s="26" t="n"/>
      <c r="L25" s="26" t="n"/>
      <c r="M25" s="26" t="n"/>
      <c r="N25" s="11">
        <f>SUM(B25:M25)</f>
        <v/>
      </c>
    </row>
    <row r="26">
      <c r="A26" s="25" t="inlineStr">
        <is>
          <t>Contractors and freelancers</t>
        </is>
      </c>
      <c r="B26" s="26" t="n">
        <v>1160</v>
      </c>
      <c r="C26" s="26" t="n">
        <v>1200</v>
      </c>
      <c r="D26" s="26" t="n">
        <v>1240</v>
      </c>
      <c r="E26" s="26" t="n"/>
      <c r="F26" s="26" t="n"/>
      <c r="G26" s="26" t="n"/>
      <c r="H26" s="26" t="n"/>
      <c r="I26" s="26" t="n"/>
      <c r="J26" s="26" t="n"/>
      <c r="K26" s="26" t="n"/>
      <c r="L26" s="26" t="n"/>
      <c r="M26" s="26" t="n"/>
      <c r="N26" s="11">
        <f>SUM(B26:M26)</f>
        <v/>
      </c>
    </row>
    <row r="27">
      <c r="A27" s="25" t="inlineStr">
        <is>
          <t>Marketing and advertising</t>
        </is>
      </c>
      <c r="B27" s="26" t="n">
        <v>1460</v>
      </c>
      <c r="C27" s="26" t="n">
        <v>2100</v>
      </c>
      <c r="D27" s="26" t="n">
        <v>1540</v>
      </c>
      <c r="E27" s="26" t="n"/>
      <c r="F27" s="26" t="n"/>
      <c r="G27" s="26" t="n"/>
      <c r="H27" s="26" t="n"/>
      <c r="I27" s="26" t="n"/>
      <c r="J27" s="26" t="n"/>
      <c r="K27" s="26" t="n"/>
      <c r="L27" s="26" t="n"/>
      <c r="M27" s="26" t="n"/>
      <c r="N27" s="11">
        <f>SUM(B27:M27)</f>
        <v/>
      </c>
    </row>
    <row r="28">
      <c r="A28" s="25" t="inlineStr">
        <is>
          <t>Software and subscriptions</t>
        </is>
      </c>
      <c r="B28" s="26" t="n">
        <v>440</v>
      </c>
      <c r="C28" s="26" t="n">
        <v>450</v>
      </c>
      <c r="D28" s="26" t="n">
        <v>460</v>
      </c>
      <c r="E28" s="26" t="n"/>
      <c r="F28" s="26" t="n"/>
      <c r="G28" s="26" t="n"/>
      <c r="H28" s="26" t="n"/>
      <c r="I28" s="26" t="n"/>
      <c r="J28" s="26" t="n"/>
      <c r="K28" s="26" t="n"/>
      <c r="L28" s="26" t="n"/>
      <c r="M28" s="26" t="n"/>
      <c r="N28" s="11">
        <f>SUM(B28:M28)</f>
        <v/>
      </c>
    </row>
    <row r="29">
      <c r="A29" s="25" t="inlineStr">
        <is>
          <t>Insurance</t>
        </is>
      </c>
      <c r="B29" s="26" t="n">
        <v>390</v>
      </c>
      <c r="C29" s="26" t="n">
        <v>400</v>
      </c>
      <c r="D29" s="26" t="n">
        <v>410</v>
      </c>
      <c r="E29" s="26" t="n"/>
      <c r="F29" s="26" t="n"/>
      <c r="G29" s="26" t="n"/>
      <c r="H29" s="26" t="n"/>
      <c r="I29" s="26" t="n"/>
      <c r="J29" s="26" t="n"/>
      <c r="K29" s="26" t="n"/>
      <c r="L29" s="26" t="n"/>
      <c r="M29" s="26" t="n"/>
      <c r="N29" s="11">
        <f>SUM(B29:M29)</f>
        <v/>
      </c>
    </row>
    <row r="30">
      <c r="A30" s="25" t="inlineStr">
        <is>
          <t>Accounting, legal and professional fees</t>
        </is>
      </c>
      <c r="B30" s="26" t="n">
        <v>340</v>
      </c>
      <c r="C30" s="26" t="n">
        <v>350</v>
      </c>
      <c r="D30" s="26" t="n">
        <v>360</v>
      </c>
      <c r="E30" s="26" t="n"/>
      <c r="F30" s="26" t="n"/>
      <c r="G30" s="26" t="n"/>
      <c r="H30" s="26" t="n"/>
      <c r="I30" s="26" t="n"/>
      <c r="J30" s="26" t="n"/>
      <c r="K30" s="26" t="n"/>
      <c r="L30" s="26" t="n"/>
      <c r="M30" s="26" t="n"/>
      <c r="N30" s="11">
        <f>SUM(B30:M30)</f>
        <v/>
      </c>
    </row>
    <row r="31">
      <c r="A31" s="25" t="inlineStr">
        <is>
          <t>Vehicle and travel</t>
        </is>
      </c>
      <c r="B31" s="26" t="n">
        <v>480</v>
      </c>
      <c r="C31" s="26" t="n">
        <v>500</v>
      </c>
      <c r="D31" s="26" t="n">
        <v>520</v>
      </c>
      <c r="E31" s="26" t="n"/>
      <c r="F31" s="26" t="n"/>
      <c r="G31" s="26" t="n"/>
      <c r="H31" s="26" t="n"/>
      <c r="I31" s="26" t="n"/>
      <c r="J31" s="26" t="n"/>
      <c r="K31" s="26" t="n"/>
      <c r="L31" s="26" t="n"/>
      <c r="M31" s="26" t="n"/>
      <c r="N31" s="11">
        <f>SUM(B31:M31)</f>
        <v/>
      </c>
    </row>
    <row r="32">
      <c r="A32" s="25" t="inlineStr">
        <is>
          <t>Office and supplies</t>
        </is>
      </c>
      <c r="B32" s="26" t="n">
        <v>190</v>
      </c>
      <c r="C32" s="26" t="n">
        <v>200</v>
      </c>
      <c r="D32" s="26" t="n">
        <v>210</v>
      </c>
      <c r="E32" s="26" t="n"/>
      <c r="F32" s="26" t="n"/>
      <c r="G32" s="26" t="n"/>
      <c r="H32" s="26" t="n"/>
      <c r="I32" s="26" t="n"/>
      <c r="J32" s="26" t="n"/>
      <c r="K32" s="26" t="n"/>
      <c r="L32" s="26" t="n"/>
      <c r="M32" s="26" t="n"/>
      <c r="N32" s="11">
        <f>SUM(B32:M32)</f>
        <v/>
      </c>
    </row>
    <row r="33">
      <c r="A33" s="25" t="inlineStr">
        <is>
          <t>Equipment and repairs</t>
        </is>
      </c>
      <c r="B33" s="26" t="n">
        <v>240</v>
      </c>
      <c r="C33" s="26" t="n">
        <v>250</v>
      </c>
      <c r="D33" s="26" t="n">
        <v>260</v>
      </c>
      <c r="E33" s="26" t="n"/>
      <c r="F33" s="26" t="n"/>
      <c r="G33" s="26" t="n"/>
      <c r="H33" s="26" t="n"/>
      <c r="I33" s="26" t="n"/>
      <c r="J33" s="26" t="n"/>
      <c r="K33" s="26" t="n"/>
      <c r="L33" s="26" t="n"/>
      <c r="M33" s="26" t="n"/>
      <c r="N33" s="11">
        <f>SUM(B33:M33)</f>
        <v/>
      </c>
    </row>
    <row r="34">
      <c r="A34" s="25" t="inlineStr">
        <is>
          <t>Other expenses</t>
        </is>
      </c>
      <c r="B34" s="26" t="n">
        <v>290</v>
      </c>
      <c r="C34" s="26" t="n">
        <v>300</v>
      </c>
      <c r="D34" s="26" t="n">
        <v>310</v>
      </c>
      <c r="E34" s="26" t="n"/>
      <c r="F34" s="26" t="n"/>
      <c r="G34" s="26" t="n"/>
      <c r="H34" s="26" t="n"/>
      <c r="I34" s="26" t="n"/>
      <c r="J34" s="26" t="n"/>
      <c r="K34" s="26" t="n"/>
      <c r="L34" s="26" t="n"/>
      <c r="M34" s="26" t="n"/>
      <c r="N34" s="11">
        <f>SUM(B34:M34)</f>
        <v/>
      </c>
    </row>
    <row r="35">
      <c r="A35" s="27" t="inlineStr">
        <is>
          <t>Total operating expenses</t>
        </is>
      </c>
      <c r="B35" s="28">
        <f>SUM(B23:B34)</f>
        <v/>
      </c>
      <c r="C35" s="28">
        <f>SUM(C23:C34)</f>
        <v/>
      </c>
      <c r="D35" s="28">
        <f>SUM(D23:D34)</f>
        <v/>
      </c>
      <c r="E35" s="28">
        <f>SUM(E23:E34)</f>
        <v/>
      </c>
      <c r="F35" s="28">
        <f>SUM(F23:F34)</f>
        <v/>
      </c>
      <c r="G35" s="28">
        <f>SUM(G23:G34)</f>
        <v/>
      </c>
      <c r="H35" s="28">
        <f>SUM(H23:H34)</f>
        <v/>
      </c>
      <c r="I35" s="28">
        <f>SUM(I23:I34)</f>
        <v/>
      </c>
      <c r="J35" s="28">
        <f>SUM(J23:J34)</f>
        <v/>
      </c>
      <c r="K35" s="28">
        <f>SUM(K23:K34)</f>
        <v/>
      </c>
      <c r="L35" s="28">
        <f>SUM(L23:L34)</f>
        <v/>
      </c>
      <c r="M35" s="28">
        <f>SUM(M23:M34)</f>
        <v/>
      </c>
      <c r="N35" s="28">
        <f>SUM(N23:N34)</f>
        <v/>
      </c>
    </row>
    <row r="37">
      <c r="A37" s="29" t="inlineStr">
        <is>
          <t>Net operating income</t>
        </is>
      </c>
      <c r="B37" s="30">
        <f>B19-B35</f>
        <v/>
      </c>
      <c r="C37" s="30">
        <f>C19-C35</f>
        <v/>
      </c>
      <c r="D37" s="30">
        <f>D19-D35</f>
        <v/>
      </c>
      <c r="E37" s="30">
        <f>E19-E35</f>
        <v/>
      </c>
      <c r="F37" s="30">
        <f>F19-F35</f>
        <v/>
      </c>
      <c r="G37" s="30">
        <f>G19-G35</f>
        <v/>
      </c>
      <c r="H37" s="30">
        <f>H19-H35</f>
        <v/>
      </c>
      <c r="I37" s="30">
        <f>I19-I35</f>
        <v/>
      </c>
      <c r="J37" s="30">
        <f>J19-J35</f>
        <v/>
      </c>
      <c r="K37" s="30">
        <f>K19-K35</f>
        <v/>
      </c>
      <c r="L37" s="30">
        <f>L19-L35</f>
        <v/>
      </c>
      <c r="M37" s="30">
        <f>M19-M35</f>
        <v/>
      </c>
      <c r="N37" s="30">
        <f>N19-N35</f>
        <v/>
      </c>
    </row>
    <row r="38">
      <c r="A38" s="16" t="inlineStr">
        <is>
          <t>Net operating margin</t>
        </is>
      </c>
      <c r="B38" s="31">
        <f>IF(B12=0,"",B37/B12)</f>
        <v/>
      </c>
      <c r="C38" s="31">
        <f>IF(C12=0,"",C37/C12)</f>
        <v/>
      </c>
      <c r="D38" s="31">
        <f>IF(D12=0,"",D37/D12)</f>
        <v/>
      </c>
      <c r="E38" s="31">
        <f>IF(E12=0,"",E37/E12)</f>
        <v/>
      </c>
      <c r="F38" s="31">
        <f>IF(F12=0,"",F37/F12)</f>
        <v/>
      </c>
      <c r="G38" s="31">
        <f>IF(G12=0,"",G37/G12)</f>
        <v/>
      </c>
      <c r="H38" s="31">
        <f>IF(H12=0,"",H37/H12)</f>
        <v/>
      </c>
      <c r="I38" s="31">
        <f>IF(I12=0,"",I37/I12)</f>
        <v/>
      </c>
      <c r="J38" s="31">
        <f>IF(J12=0,"",J37/J12)</f>
        <v/>
      </c>
      <c r="K38" s="31">
        <f>IF(K12=0,"",K37/K12)</f>
        <v/>
      </c>
      <c r="L38" s="31">
        <f>IF(L12=0,"",L37/L12)</f>
        <v/>
      </c>
      <c r="M38" s="31">
        <f>IF(M12=0,"",M37/M12)</f>
        <v/>
      </c>
      <c r="N38" s="31">
        <f>IF(N12=0,"",N37/N12)</f>
        <v/>
      </c>
    </row>
    <row r="40">
      <c r="A40" s="32" t="inlineStr">
        <is>
          <t>Month has actuals (1 = yes)</t>
        </is>
      </c>
      <c r="B40" s="33">
        <f>IF(COUNT(B7:B11)+COUNT(B15:B17)+COUNT(B23:B34)&gt;0,1,0)</f>
        <v/>
      </c>
      <c r="C40" s="33">
        <f>IF(COUNT(C7:C11)+COUNT(C15:C17)+COUNT(C23:C34)&gt;0,1,0)</f>
        <v/>
      </c>
      <c r="D40" s="33">
        <f>IF(COUNT(D7:D11)+COUNT(D15:D17)+COUNT(D23:D34)&gt;0,1,0)</f>
        <v/>
      </c>
      <c r="E40" s="33">
        <f>IF(COUNT(E7:E11)+COUNT(E15:E17)+COUNT(E23:E34)&gt;0,1,0)</f>
        <v/>
      </c>
      <c r="F40" s="33">
        <f>IF(COUNT(F7:F11)+COUNT(F15:F17)+COUNT(F23:F34)&gt;0,1,0)</f>
        <v/>
      </c>
      <c r="G40" s="33">
        <f>IF(COUNT(G7:G11)+COUNT(G15:G17)+COUNT(G23:G34)&gt;0,1,0)</f>
        <v/>
      </c>
      <c r="H40" s="33">
        <f>IF(COUNT(H7:H11)+COUNT(H15:H17)+COUNT(H23:H34)&gt;0,1,0)</f>
        <v/>
      </c>
      <c r="I40" s="33">
        <f>IF(COUNT(I7:I11)+COUNT(I15:I17)+COUNT(I23:I34)&gt;0,1,0)</f>
        <v/>
      </c>
      <c r="J40" s="33">
        <f>IF(COUNT(J7:J11)+COUNT(J15:J17)+COUNT(J23:J34)&gt;0,1,0)</f>
        <v/>
      </c>
      <c r="K40" s="33">
        <f>IF(COUNT(K7:K11)+COUNT(K15:K17)+COUNT(K23:K34)&gt;0,1,0)</f>
        <v/>
      </c>
      <c r="L40" s="33">
        <f>IF(COUNT(L7:L11)+COUNT(L15:L17)+COUNT(L23:L34)&gt;0,1,0)</f>
        <v/>
      </c>
      <c r="M40" s="33">
        <f>IF(COUNT(M7:M11)+COUNT(M15:M17)+COUNT(M23:M34)&gt;0,1,0)</f>
        <v/>
      </c>
    </row>
    <row r="41">
      <c r="A41" s="19" t="inlineStr">
        <is>
          <t>Used by the Variance sheet so months without actuals aren’t compared.</t>
        </is>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worksheet>
</file>

<file path=xl/worksheets/sheet5.xml><?xml version="1.0" encoding="utf-8"?>
<worksheet xmlns="http://schemas.openxmlformats.org/spreadsheetml/2006/main">
  <sheetPr>
    <tabColor rgb="001B4332"/>
    <outlinePr summaryBelow="1" summaryRight="1"/>
    <pageSetUpPr/>
  </sheetPr>
  <dimension ref="A1:N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8"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3" customWidth="1" min="14" max="14"/>
  </cols>
  <sheetData>
    <row r="1" ht="26" customHeight="1">
      <c r="A1" s="15" t="inlineStr">
        <is>
          <t>Variance</t>
        </is>
      </c>
    </row>
    <row r="2">
      <c r="A2" s="21" t="inlineStr">
        <is>
          <t>Actual minus budget for months with actuals. Red = worse than plan by more than your alert threshold.</t>
        </is>
      </c>
    </row>
    <row r="5" ht="30" customHeight="1">
      <c r="A5" s="22" t="inlineStr">
        <is>
          <t>Line item</t>
        </is>
      </c>
      <c r="B5" s="23">
        <f>EDATE(Setup!$B$5,0)</f>
        <v/>
      </c>
      <c r="C5" s="23">
        <f>EDATE(Setup!$B$5,1)</f>
        <v/>
      </c>
      <c r="D5" s="23">
        <f>EDATE(Setup!$B$5,2)</f>
        <v/>
      </c>
      <c r="E5" s="23">
        <f>EDATE(Setup!$B$5,3)</f>
        <v/>
      </c>
      <c r="F5" s="23">
        <f>EDATE(Setup!$B$5,4)</f>
        <v/>
      </c>
      <c r="G5" s="23">
        <f>EDATE(Setup!$B$5,5)</f>
        <v/>
      </c>
      <c r="H5" s="23">
        <f>EDATE(Setup!$B$5,6)</f>
        <v/>
      </c>
      <c r="I5" s="23">
        <f>EDATE(Setup!$B$5,7)</f>
        <v/>
      </c>
      <c r="J5" s="23">
        <f>EDATE(Setup!$B$5,8)</f>
        <v/>
      </c>
      <c r="K5" s="23">
        <f>EDATE(Setup!$B$5,9)</f>
        <v/>
      </c>
      <c r="L5" s="23">
        <f>EDATE(Setup!$B$5,10)</f>
        <v/>
      </c>
      <c r="M5" s="23">
        <f>EDATE(Setup!$B$5,11)</f>
        <v/>
      </c>
      <c r="N5" s="24" t="inlineStr">
        <is>
          <t>YTD</t>
        </is>
      </c>
    </row>
    <row r="6">
      <c r="A6" s="3" t="inlineStr">
        <is>
          <t>REVENUE</t>
        </is>
      </c>
      <c r="B6" s="4" t="n"/>
      <c r="C6" s="4" t="n"/>
      <c r="D6" s="4" t="n"/>
      <c r="E6" s="4" t="n"/>
      <c r="F6" s="4" t="n"/>
      <c r="G6" s="4" t="n"/>
      <c r="H6" s="4" t="n"/>
      <c r="I6" s="4" t="n"/>
      <c r="J6" s="4" t="n"/>
      <c r="K6" s="4" t="n"/>
      <c r="L6" s="4" t="n"/>
      <c r="M6" s="4" t="n"/>
      <c r="N6" s="4" t="n"/>
    </row>
    <row r="7">
      <c r="A7" s="25" t="inlineStr">
        <is>
          <t>Product sales</t>
        </is>
      </c>
      <c r="B7" s="11">
        <f>IF(Actuals!B$40=0,"",Actuals!B7-Budget!B7)</f>
        <v/>
      </c>
      <c r="C7" s="11">
        <f>IF(Actuals!C$40=0,"",Actuals!C7-Budget!C7)</f>
        <v/>
      </c>
      <c r="D7" s="11">
        <f>IF(Actuals!D$40=0,"",Actuals!D7-Budget!D7)</f>
        <v/>
      </c>
      <c r="E7" s="11">
        <f>IF(Actuals!E$40=0,"",Actuals!E7-Budget!E7)</f>
        <v/>
      </c>
      <c r="F7" s="11">
        <f>IF(Actuals!F$40=0,"",Actuals!F7-Budget!F7)</f>
        <v/>
      </c>
      <c r="G7" s="11">
        <f>IF(Actuals!G$40=0,"",Actuals!G7-Budget!G7)</f>
        <v/>
      </c>
      <c r="H7" s="11">
        <f>IF(Actuals!H$40=0,"",Actuals!H7-Budget!H7)</f>
        <v/>
      </c>
      <c r="I7" s="11">
        <f>IF(Actuals!I$40=0,"",Actuals!I7-Budget!I7)</f>
        <v/>
      </c>
      <c r="J7" s="11">
        <f>IF(Actuals!J$40=0,"",Actuals!J7-Budget!J7)</f>
        <v/>
      </c>
      <c r="K7" s="11">
        <f>IF(Actuals!K$40=0,"",Actuals!K7-Budget!K7)</f>
        <v/>
      </c>
      <c r="L7" s="11">
        <f>IF(Actuals!L$40=0,"",Actuals!L7-Budget!L7)</f>
        <v/>
      </c>
      <c r="M7" s="11">
        <f>IF(Actuals!M$40=0,"",Actuals!M7-Budget!M7)</f>
        <v/>
      </c>
      <c r="N7" s="11">
        <f>Actuals!N7-SUMPRODUCT(Budget!B7:M7,Actuals!$B$40:$M$40)</f>
        <v/>
      </c>
    </row>
    <row r="8">
      <c r="A8" s="25" t="inlineStr">
        <is>
          <t>Service revenue</t>
        </is>
      </c>
      <c r="B8" s="11">
        <f>IF(Actuals!B$40=0,"",Actuals!B8-Budget!B8)</f>
        <v/>
      </c>
      <c r="C8" s="11">
        <f>IF(Actuals!C$40=0,"",Actuals!C8-Budget!C8)</f>
        <v/>
      </c>
      <c r="D8" s="11">
        <f>IF(Actuals!D$40=0,"",Actuals!D8-Budget!D8)</f>
        <v/>
      </c>
      <c r="E8" s="11">
        <f>IF(Actuals!E$40=0,"",Actuals!E8-Budget!E8)</f>
        <v/>
      </c>
      <c r="F8" s="11">
        <f>IF(Actuals!F$40=0,"",Actuals!F8-Budget!F8)</f>
        <v/>
      </c>
      <c r="G8" s="11">
        <f>IF(Actuals!G$40=0,"",Actuals!G8-Budget!G8)</f>
        <v/>
      </c>
      <c r="H8" s="11">
        <f>IF(Actuals!H$40=0,"",Actuals!H8-Budget!H8)</f>
        <v/>
      </c>
      <c r="I8" s="11">
        <f>IF(Actuals!I$40=0,"",Actuals!I8-Budget!I8)</f>
        <v/>
      </c>
      <c r="J8" s="11">
        <f>IF(Actuals!J$40=0,"",Actuals!J8-Budget!J8)</f>
        <v/>
      </c>
      <c r="K8" s="11">
        <f>IF(Actuals!K$40=0,"",Actuals!K8-Budget!K8)</f>
        <v/>
      </c>
      <c r="L8" s="11">
        <f>IF(Actuals!L$40=0,"",Actuals!L8-Budget!L8)</f>
        <v/>
      </c>
      <c r="M8" s="11">
        <f>IF(Actuals!M$40=0,"",Actuals!M8-Budget!M8)</f>
        <v/>
      </c>
      <c r="N8" s="11">
        <f>Actuals!N8-SUMPRODUCT(Budget!B8:M8,Actuals!$B$40:$M$40)</f>
        <v/>
      </c>
    </row>
    <row r="9">
      <c r="A9" s="25" t="inlineStr">
        <is>
          <t>Recurring / subscription revenue</t>
        </is>
      </c>
      <c r="B9" s="11">
        <f>IF(Actuals!B$40=0,"",Actuals!B9-Budget!B9)</f>
        <v/>
      </c>
      <c r="C9" s="11">
        <f>IF(Actuals!C$40=0,"",Actuals!C9-Budget!C9)</f>
        <v/>
      </c>
      <c r="D9" s="11">
        <f>IF(Actuals!D$40=0,"",Actuals!D9-Budget!D9)</f>
        <v/>
      </c>
      <c r="E9" s="11">
        <f>IF(Actuals!E$40=0,"",Actuals!E9-Budget!E9)</f>
        <v/>
      </c>
      <c r="F9" s="11">
        <f>IF(Actuals!F$40=0,"",Actuals!F9-Budget!F9)</f>
        <v/>
      </c>
      <c r="G9" s="11">
        <f>IF(Actuals!G$40=0,"",Actuals!G9-Budget!G9)</f>
        <v/>
      </c>
      <c r="H9" s="11">
        <f>IF(Actuals!H$40=0,"",Actuals!H9-Budget!H9)</f>
        <v/>
      </c>
      <c r="I9" s="11">
        <f>IF(Actuals!I$40=0,"",Actuals!I9-Budget!I9)</f>
        <v/>
      </c>
      <c r="J9" s="11">
        <f>IF(Actuals!J$40=0,"",Actuals!J9-Budget!J9)</f>
        <v/>
      </c>
      <c r="K9" s="11">
        <f>IF(Actuals!K$40=0,"",Actuals!K9-Budget!K9)</f>
        <v/>
      </c>
      <c r="L9" s="11">
        <f>IF(Actuals!L$40=0,"",Actuals!L9-Budget!L9)</f>
        <v/>
      </c>
      <c r="M9" s="11">
        <f>IF(Actuals!M$40=0,"",Actuals!M9-Budget!M9)</f>
        <v/>
      </c>
      <c r="N9" s="11">
        <f>Actuals!N9-SUMPRODUCT(Budget!B9:M9,Actuals!$B$40:$M$40)</f>
        <v/>
      </c>
    </row>
    <row r="10">
      <c r="A10" s="25" t="inlineStr">
        <is>
          <t>Other income</t>
        </is>
      </c>
      <c r="B10" s="11">
        <f>IF(Actuals!B$40=0,"",Actuals!B10-Budget!B10)</f>
        <v/>
      </c>
      <c r="C10" s="11">
        <f>IF(Actuals!C$40=0,"",Actuals!C10-Budget!C10)</f>
        <v/>
      </c>
      <c r="D10" s="11">
        <f>IF(Actuals!D$40=0,"",Actuals!D10-Budget!D10)</f>
        <v/>
      </c>
      <c r="E10" s="11">
        <f>IF(Actuals!E$40=0,"",Actuals!E10-Budget!E10)</f>
        <v/>
      </c>
      <c r="F10" s="11">
        <f>IF(Actuals!F$40=0,"",Actuals!F10-Budget!F10)</f>
        <v/>
      </c>
      <c r="G10" s="11">
        <f>IF(Actuals!G$40=0,"",Actuals!G10-Budget!G10)</f>
        <v/>
      </c>
      <c r="H10" s="11">
        <f>IF(Actuals!H$40=0,"",Actuals!H10-Budget!H10)</f>
        <v/>
      </c>
      <c r="I10" s="11">
        <f>IF(Actuals!I$40=0,"",Actuals!I10-Budget!I10)</f>
        <v/>
      </c>
      <c r="J10" s="11">
        <f>IF(Actuals!J$40=0,"",Actuals!J10-Budget!J10)</f>
        <v/>
      </c>
      <c r="K10" s="11">
        <f>IF(Actuals!K$40=0,"",Actuals!K10-Budget!K10)</f>
        <v/>
      </c>
      <c r="L10" s="11">
        <f>IF(Actuals!L$40=0,"",Actuals!L10-Budget!L10)</f>
        <v/>
      </c>
      <c r="M10" s="11">
        <f>IF(Actuals!M$40=0,"",Actuals!M10-Budget!M10)</f>
        <v/>
      </c>
      <c r="N10" s="11">
        <f>Actuals!N10-SUMPRODUCT(Budget!B10:M10,Actuals!$B$40:$M$40)</f>
        <v/>
      </c>
    </row>
    <row r="11">
      <c r="A11" s="25" t="inlineStr">
        <is>
          <t>Other revenue (rename)</t>
        </is>
      </c>
      <c r="B11" s="11">
        <f>IF(Actuals!B$40=0,"",Actuals!B11-Budget!B11)</f>
        <v/>
      </c>
      <c r="C11" s="11">
        <f>IF(Actuals!C$40=0,"",Actuals!C11-Budget!C11)</f>
        <v/>
      </c>
      <c r="D11" s="11">
        <f>IF(Actuals!D$40=0,"",Actuals!D11-Budget!D11)</f>
        <v/>
      </c>
      <c r="E11" s="11">
        <f>IF(Actuals!E$40=0,"",Actuals!E11-Budget!E11)</f>
        <v/>
      </c>
      <c r="F11" s="11">
        <f>IF(Actuals!F$40=0,"",Actuals!F11-Budget!F11)</f>
        <v/>
      </c>
      <c r="G11" s="11">
        <f>IF(Actuals!G$40=0,"",Actuals!G11-Budget!G11)</f>
        <v/>
      </c>
      <c r="H11" s="11">
        <f>IF(Actuals!H$40=0,"",Actuals!H11-Budget!H11)</f>
        <v/>
      </c>
      <c r="I11" s="11">
        <f>IF(Actuals!I$40=0,"",Actuals!I11-Budget!I11)</f>
        <v/>
      </c>
      <c r="J11" s="11">
        <f>IF(Actuals!J$40=0,"",Actuals!J11-Budget!J11)</f>
        <v/>
      </c>
      <c r="K11" s="11">
        <f>IF(Actuals!K$40=0,"",Actuals!K11-Budget!K11)</f>
        <v/>
      </c>
      <c r="L11" s="11">
        <f>IF(Actuals!L$40=0,"",Actuals!L11-Budget!L11)</f>
        <v/>
      </c>
      <c r="M11" s="11">
        <f>IF(Actuals!M$40=0,"",Actuals!M11-Budget!M11)</f>
        <v/>
      </c>
      <c r="N11" s="11">
        <f>Actuals!N11-SUMPRODUCT(Budget!B11:M11,Actuals!$B$40:$M$40)</f>
        <v/>
      </c>
    </row>
    <row r="12">
      <c r="A12" s="27" t="inlineStr">
        <is>
          <t>Total revenue</t>
        </is>
      </c>
      <c r="B12" s="28">
        <f>IF(Actuals!B$40=0,"",Actuals!B12-Budget!B12)</f>
        <v/>
      </c>
      <c r="C12" s="28">
        <f>IF(Actuals!C$40=0,"",Actuals!C12-Budget!C12)</f>
        <v/>
      </c>
      <c r="D12" s="28">
        <f>IF(Actuals!D$40=0,"",Actuals!D12-Budget!D12)</f>
        <v/>
      </c>
      <c r="E12" s="28">
        <f>IF(Actuals!E$40=0,"",Actuals!E12-Budget!E12)</f>
        <v/>
      </c>
      <c r="F12" s="28">
        <f>IF(Actuals!F$40=0,"",Actuals!F12-Budget!F12)</f>
        <v/>
      </c>
      <c r="G12" s="28">
        <f>IF(Actuals!G$40=0,"",Actuals!G12-Budget!G12)</f>
        <v/>
      </c>
      <c r="H12" s="28">
        <f>IF(Actuals!H$40=0,"",Actuals!H12-Budget!H12)</f>
        <v/>
      </c>
      <c r="I12" s="28">
        <f>IF(Actuals!I$40=0,"",Actuals!I12-Budget!I12)</f>
        <v/>
      </c>
      <c r="J12" s="28">
        <f>IF(Actuals!J$40=0,"",Actuals!J12-Budget!J12)</f>
        <v/>
      </c>
      <c r="K12" s="28">
        <f>IF(Actuals!K$40=0,"",Actuals!K12-Budget!K12)</f>
        <v/>
      </c>
      <c r="L12" s="28">
        <f>IF(Actuals!L$40=0,"",Actuals!L12-Budget!L12)</f>
        <v/>
      </c>
      <c r="M12" s="28">
        <f>IF(Actuals!M$40=0,"",Actuals!M12-Budget!M12)</f>
        <v/>
      </c>
      <c r="N12" s="28">
        <f>Actuals!N12-SUMPRODUCT(Budget!B12:M12,Actuals!$B$40:$M$40)</f>
        <v/>
      </c>
    </row>
    <row r="14">
      <c r="A14" s="3" t="inlineStr">
        <is>
          <t>COST OF SALES</t>
        </is>
      </c>
      <c r="B14" s="4" t="n"/>
      <c r="C14" s="4" t="n"/>
      <c r="D14" s="4" t="n"/>
      <c r="E14" s="4" t="n"/>
      <c r="F14" s="4" t="n"/>
      <c r="G14" s="4" t="n"/>
      <c r="H14" s="4" t="n"/>
      <c r="I14" s="4" t="n"/>
      <c r="J14" s="4" t="n"/>
      <c r="K14" s="4" t="n"/>
      <c r="L14" s="4" t="n"/>
      <c r="M14" s="4" t="n"/>
      <c r="N14" s="4" t="n"/>
    </row>
    <row r="15">
      <c r="A15" s="25" t="inlineStr">
        <is>
          <t>Materials and supplies</t>
        </is>
      </c>
      <c r="B15" s="11">
        <f>IF(Actuals!B$40=0,"",Actuals!B15-Budget!B15)</f>
        <v/>
      </c>
      <c r="C15" s="11">
        <f>IF(Actuals!C$40=0,"",Actuals!C15-Budget!C15)</f>
        <v/>
      </c>
      <c r="D15" s="11">
        <f>IF(Actuals!D$40=0,"",Actuals!D15-Budget!D15)</f>
        <v/>
      </c>
      <c r="E15" s="11">
        <f>IF(Actuals!E$40=0,"",Actuals!E15-Budget!E15)</f>
        <v/>
      </c>
      <c r="F15" s="11">
        <f>IF(Actuals!F$40=0,"",Actuals!F15-Budget!F15)</f>
        <v/>
      </c>
      <c r="G15" s="11">
        <f>IF(Actuals!G$40=0,"",Actuals!G15-Budget!G15)</f>
        <v/>
      </c>
      <c r="H15" s="11">
        <f>IF(Actuals!H$40=0,"",Actuals!H15-Budget!H15)</f>
        <v/>
      </c>
      <c r="I15" s="11">
        <f>IF(Actuals!I$40=0,"",Actuals!I15-Budget!I15)</f>
        <v/>
      </c>
      <c r="J15" s="11">
        <f>IF(Actuals!J$40=0,"",Actuals!J15-Budget!J15)</f>
        <v/>
      </c>
      <c r="K15" s="11">
        <f>IF(Actuals!K$40=0,"",Actuals!K15-Budget!K15)</f>
        <v/>
      </c>
      <c r="L15" s="11">
        <f>IF(Actuals!L$40=0,"",Actuals!L15-Budget!L15)</f>
        <v/>
      </c>
      <c r="M15" s="11">
        <f>IF(Actuals!M$40=0,"",Actuals!M15-Budget!M15)</f>
        <v/>
      </c>
      <c r="N15" s="11">
        <f>Actuals!N15-SUMPRODUCT(Budget!B15:M15,Actuals!$B$40:$M$40)</f>
        <v/>
      </c>
    </row>
    <row r="16">
      <c r="A16" s="25" t="inlineStr">
        <is>
          <t>Direct labor and subcontractors</t>
        </is>
      </c>
      <c r="B16" s="11">
        <f>IF(Actuals!B$40=0,"",Actuals!B16-Budget!B16)</f>
        <v/>
      </c>
      <c r="C16" s="11">
        <f>IF(Actuals!C$40=0,"",Actuals!C16-Budget!C16)</f>
        <v/>
      </c>
      <c r="D16" s="11">
        <f>IF(Actuals!D$40=0,"",Actuals!D16-Budget!D16)</f>
        <v/>
      </c>
      <c r="E16" s="11">
        <f>IF(Actuals!E$40=0,"",Actuals!E16-Budget!E16)</f>
        <v/>
      </c>
      <c r="F16" s="11">
        <f>IF(Actuals!F$40=0,"",Actuals!F16-Budget!F16)</f>
        <v/>
      </c>
      <c r="G16" s="11">
        <f>IF(Actuals!G$40=0,"",Actuals!G16-Budget!G16)</f>
        <v/>
      </c>
      <c r="H16" s="11">
        <f>IF(Actuals!H$40=0,"",Actuals!H16-Budget!H16)</f>
        <v/>
      </c>
      <c r="I16" s="11">
        <f>IF(Actuals!I$40=0,"",Actuals!I16-Budget!I16)</f>
        <v/>
      </c>
      <c r="J16" s="11">
        <f>IF(Actuals!J$40=0,"",Actuals!J16-Budget!J16)</f>
        <v/>
      </c>
      <c r="K16" s="11">
        <f>IF(Actuals!K$40=0,"",Actuals!K16-Budget!K16)</f>
        <v/>
      </c>
      <c r="L16" s="11">
        <f>IF(Actuals!L$40=0,"",Actuals!L16-Budget!L16)</f>
        <v/>
      </c>
      <c r="M16" s="11">
        <f>IF(Actuals!M$40=0,"",Actuals!M16-Budget!M16)</f>
        <v/>
      </c>
      <c r="N16" s="11">
        <f>Actuals!N16-SUMPRODUCT(Budget!B16:M16,Actuals!$B$40:$M$40)</f>
        <v/>
      </c>
    </row>
    <row r="17">
      <c r="A17" s="25" t="inlineStr">
        <is>
          <t>Payment processing fees</t>
        </is>
      </c>
      <c r="B17" s="11">
        <f>IF(Actuals!B$40=0,"",Actuals!B17-Budget!B17)</f>
        <v/>
      </c>
      <c r="C17" s="11">
        <f>IF(Actuals!C$40=0,"",Actuals!C17-Budget!C17)</f>
        <v/>
      </c>
      <c r="D17" s="11">
        <f>IF(Actuals!D$40=0,"",Actuals!D17-Budget!D17)</f>
        <v/>
      </c>
      <c r="E17" s="11">
        <f>IF(Actuals!E$40=0,"",Actuals!E17-Budget!E17)</f>
        <v/>
      </c>
      <c r="F17" s="11">
        <f>IF(Actuals!F$40=0,"",Actuals!F17-Budget!F17)</f>
        <v/>
      </c>
      <c r="G17" s="11">
        <f>IF(Actuals!G$40=0,"",Actuals!G17-Budget!G17)</f>
        <v/>
      </c>
      <c r="H17" s="11">
        <f>IF(Actuals!H$40=0,"",Actuals!H17-Budget!H17)</f>
        <v/>
      </c>
      <c r="I17" s="11">
        <f>IF(Actuals!I$40=0,"",Actuals!I17-Budget!I17)</f>
        <v/>
      </c>
      <c r="J17" s="11">
        <f>IF(Actuals!J$40=0,"",Actuals!J17-Budget!J17)</f>
        <v/>
      </c>
      <c r="K17" s="11">
        <f>IF(Actuals!K$40=0,"",Actuals!K17-Budget!K17)</f>
        <v/>
      </c>
      <c r="L17" s="11">
        <f>IF(Actuals!L$40=0,"",Actuals!L17-Budget!L17)</f>
        <v/>
      </c>
      <c r="M17" s="11">
        <f>IF(Actuals!M$40=0,"",Actuals!M17-Budget!M17)</f>
        <v/>
      </c>
      <c r="N17" s="11">
        <f>Actuals!N17-SUMPRODUCT(Budget!B17:M17,Actuals!$B$40:$M$40)</f>
        <v/>
      </c>
    </row>
    <row r="18">
      <c r="A18" s="27" t="inlineStr">
        <is>
          <t>Total cost of sales</t>
        </is>
      </c>
      <c r="B18" s="28">
        <f>IF(Actuals!B$40=0,"",Actuals!B18-Budget!B18)</f>
        <v/>
      </c>
      <c r="C18" s="28">
        <f>IF(Actuals!C$40=0,"",Actuals!C18-Budget!C18)</f>
        <v/>
      </c>
      <c r="D18" s="28">
        <f>IF(Actuals!D$40=0,"",Actuals!D18-Budget!D18)</f>
        <v/>
      </c>
      <c r="E18" s="28">
        <f>IF(Actuals!E$40=0,"",Actuals!E18-Budget!E18)</f>
        <v/>
      </c>
      <c r="F18" s="28">
        <f>IF(Actuals!F$40=0,"",Actuals!F18-Budget!F18)</f>
        <v/>
      </c>
      <c r="G18" s="28">
        <f>IF(Actuals!G$40=0,"",Actuals!G18-Budget!G18)</f>
        <v/>
      </c>
      <c r="H18" s="28">
        <f>IF(Actuals!H$40=0,"",Actuals!H18-Budget!H18)</f>
        <v/>
      </c>
      <c r="I18" s="28">
        <f>IF(Actuals!I$40=0,"",Actuals!I18-Budget!I18)</f>
        <v/>
      </c>
      <c r="J18" s="28">
        <f>IF(Actuals!J$40=0,"",Actuals!J18-Budget!J18)</f>
        <v/>
      </c>
      <c r="K18" s="28">
        <f>IF(Actuals!K$40=0,"",Actuals!K18-Budget!K18)</f>
        <v/>
      </c>
      <c r="L18" s="28">
        <f>IF(Actuals!L$40=0,"",Actuals!L18-Budget!L18)</f>
        <v/>
      </c>
      <c r="M18" s="28">
        <f>IF(Actuals!M$40=0,"",Actuals!M18-Budget!M18)</f>
        <v/>
      </c>
      <c r="N18" s="28">
        <f>Actuals!N18-SUMPRODUCT(Budget!B18:M18,Actuals!$B$40:$M$40)</f>
        <v/>
      </c>
    </row>
    <row r="19">
      <c r="A19" s="27" t="inlineStr">
        <is>
          <t>Gross profit</t>
        </is>
      </c>
      <c r="B19" s="28">
        <f>IF(Actuals!B$40=0,"",Actuals!B19-Budget!B19)</f>
        <v/>
      </c>
      <c r="C19" s="28">
        <f>IF(Actuals!C$40=0,"",Actuals!C19-Budget!C19)</f>
        <v/>
      </c>
      <c r="D19" s="28">
        <f>IF(Actuals!D$40=0,"",Actuals!D19-Budget!D19)</f>
        <v/>
      </c>
      <c r="E19" s="28">
        <f>IF(Actuals!E$40=0,"",Actuals!E19-Budget!E19)</f>
        <v/>
      </c>
      <c r="F19" s="28">
        <f>IF(Actuals!F$40=0,"",Actuals!F19-Budget!F19)</f>
        <v/>
      </c>
      <c r="G19" s="28">
        <f>IF(Actuals!G$40=0,"",Actuals!G19-Budget!G19)</f>
        <v/>
      </c>
      <c r="H19" s="28">
        <f>IF(Actuals!H$40=0,"",Actuals!H19-Budget!H19)</f>
        <v/>
      </c>
      <c r="I19" s="28">
        <f>IF(Actuals!I$40=0,"",Actuals!I19-Budget!I19)</f>
        <v/>
      </c>
      <c r="J19" s="28">
        <f>IF(Actuals!J$40=0,"",Actuals!J19-Budget!J19)</f>
        <v/>
      </c>
      <c r="K19" s="28">
        <f>IF(Actuals!K$40=0,"",Actuals!K19-Budget!K19)</f>
        <v/>
      </c>
      <c r="L19" s="28">
        <f>IF(Actuals!L$40=0,"",Actuals!L19-Budget!L19)</f>
        <v/>
      </c>
      <c r="M19" s="28">
        <f>IF(Actuals!M$40=0,"",Actuals!M19-Budget!M19)</f>
        <v/>
      </c>
      <c r="N19" s="28">
        <f>Actuals!N19-SUMPRODUCT(Budget!B19:M19,Actuals!$B$40:$M$40)</f>
        <v/>
      </c>
    </row>
    <row r="22">
      <c r="A22" s="3" t="inlineStr">
        <is>
          <t>OPERATING EXPENSES</t>
        </is>
      </c>
      <c r="B22" s="4" t="n"/>
      <c r="C22" s="4" t="n"/>
      <c r="D22" s="4" t="n"/>
      <c r="E22" s="4" t="n"/>
      <c r="F22" s="4" t="n"/>
      <c r="G22" s="4" t="n"/>
      <c r="H22" s="4" t="n"/>
      <c r="I22" s="4" t="n"/>
      <c r="J22" s="4" t="n"/>
      <c r="K22" s="4" t="n"/>
      <c r="L22" s="4" t="n"/>
      <c r="M22" s="4" t="n"/>
      <c r="N22" s="4" t="n"/>
    </row>
    <row r="23">
      <c r="A23" s="25" t="inlineStr">
        <is>
          <t>Rent and utilities</t>
        </is>
      </c>
      <c r="B23" s="11">
        <f>IF(Actuals!B$40=0,"",Actuals!B23-Budget!B23)</f>
        <v/>
      </c>
      <c r="C23" s="11">
        <f>IF(Actuals!C$40=0,"",Actuals!C23-Budget!C23)</f>
        <v/>
      </c>
      <c r="D23" s="11">
        <f>IF(Actuals!D$40=0,"",Actuals!D23-Budget!D23)</f>
        <v/>
      </c>
      <c r="E23" s="11">
        <f>IF(Actuals!E$40=0,"",Actuals!E23-Budget!E23)</f>
        <v/>
      </c>
      <c r="F23" s="11">
        <f>IF(Actuals!F$40=0,"",Actuals!F23-Budget!F23)</f>
        <v/>
      </c>
      <c r="G23" s="11">
        <f>IF(Actuals!G$40=0,"",Actuals!G23-Budget!G23)</f>
        <v/>
      </c>
      <c r="H23" s="11">
        <f>IF(Actuals!H$40=0,"",Actuals!H23-Budget!H23)</f>
        <v/>
      </c>
      <c r="I23" s="11">
        <f>IF(Actuals!I$40=0,"",Actuals!I23-Budget!I23)</f>
        <v/>
      </c>
      <c r="J23" s="11">
        <f>IF(Actuals!J$40=0,"",Actuals!J23-Budget!J23)</f>
        <v/>
      </c>
      <c r="K23" s="11">
        <f>IF(Actuals!K$40=0,"",Actuals!K23-Budget!K23)</f>
        <v/>
      </c>
      <c r="L23" s="11">
        <f>IF(Actuals!L$40=0,"",Actuals!L23-Budget!L23)</f>
        <v/>
      </c>
      <c r="M23" s="11">
        <f>IF(Actuals!M$40=0,"",Actuals!M23-Budget!M23)</f>
        <v/>
      </c>
      <c r="N23" s="11">
        <f>Actuals!N23-SUMPRODUCT(Budget!B23:M23,Actuals!$B$40:$M$40)</f>
        <v/>
      </c>
    </row>
    <row r="24">
      <c r="A24" s="25" t="inlineStr">
        <is>
          <t>Salaries and wages</t>
        </is>
      </c>
      <c r="B24" s="11">
        <f>IF(Actuals!B$40=0,"",Actuals!B24-Budget!B24)</f>
        <v/>
      </c>
      <c r="C24" s="11">
        <f>IF(Actuals!C$40=0,"",Actuals!C24-Budget!C24)</f>
        <v/>
      </c>
      <c r="D24" s="11">
        <f>IF(Actuals!D$40=0,"",Actuals!D24-Budget!D24)</f>
        <v/>
      </c>
      <c r="E24" s="11">
        <f>IF(Actuals!E$40=0,"",Actuals!E24-Budget!E24)</f>
        <v/>
      </c>
      <c r="F24" s="11">
        <f>IF(Actuals!F$40=0,"",Actuals!F24-Budget!F24)</f>
        <v/>
      </c>
      <c r="G24" s="11">
        <f>IF(Actuals!G$40=0,"",Actuals!G24-Budget!G24)</f>
        <v/>
      </c>
      <c r="H24" s="11">
        <f>IF(Actuals!H$40=0,"",Actuals!H24-Budget!H24)</f>
        <v/>
      </c>
      <c r="I24" s="11">
        <f>IF(Actuals!I$40=0,"",Actuals!I24-Budget!I24)</f>
        <v/>
      </c>
      <c r="J24" s="11">
        <f>IF(Actuals!J$40=0,"",Actuals!J24-Budget!J24)</f>
        <v/>
      </c>
      <c r="K24" s="11">
        <f>IF(Actuals!K$40=0,"",Actuals!K24-Budget!K24)</f>
        <v/>
      </c>
      <c r="L24" s="11">
        <f>IF(Actuals!L$40=0,"",Actuals!L24-Budget!L24)</f>
        <v/>
      </c>
      <c r="M24" s="11">
        <f>IF(Actuals!M$40=0,"",Actuals!M24-Budget!M24)</f>
        <v/>
      </c>
      <c r="N24" s="11">
        <f>Actuals!N24-SUMPRODUCT(Budget!B24:M24,Actuals!$B$40:$M$40)</f>
        <v/>
      </c>
    </row>
    <row r="25">
      <c r="A25" s="25" t="inlineStr">
        <is>
          <t>Payroll taxes and benefits</t>
        </is>
      </c>
      <c r="B25" s="11">
        <f>IF(Actuals!B$40=0,"",Actuals!B25-Budget!B25)</f>
        <v/>
      </c>
      <c r="C25" s="11">
        <f>IF(Actuals!C$40=0,"",Actuals!C25-Budget!C25)</f>
        <v/>
      </c>
      <c r="D25" s="11">
        <f>IF(Actuals!D$40=0,"",Actuals!D25-Budget!D25)</f>
        <v/>
      </c>
      <c r="E25" s="11">
        <f>IF(Actuals!E$40=0,"",Actuals!E25-Budget!E25)</f>
        <v/>
      </c>
      <c r="F25" s="11">
        <f>IF(Actuals!F$40=0,"",Actuals!F25-Budget!F25)</f>
        <v/>
      </c>
      <c r="G25" s="11">
        <f>IF(Actuals!G$40=0,"",Actuals!G25-Budget!G25)</f>
        <v/>
      </c>
      <c r="H25" s="11">
        <f>IF(Actuals!H$40=0,"",Actuals!H25-Budget!H25)</f>
        <v/>
      </c>
      <c r="I25" s="11">
        <f>IF(Actuals!I$40=0,"",Actuals!I25-Budget!I25)</f>
        <v/>
      </c>
      <c r="J25" s="11">
        <f>IF(Actuals!J$40=0,"",Actuals!J25-Budget!J25)</f>
        <v/>
      </c>
      <c r="K25" s="11">
        <f>IF(Actuals!K$40=0,"",Actuals!K25-Budget!K25)</f>
        <v/>
      </c>
      <c r="L25" s="11">
        <f>IF(Actuals!L$40=0,"",Actuals!L25-Budget!L25)</f>
        <v/>
      </c>
      <c r="M25" s="11">
        <f>IF(Actuals!M$40=0,"",Actuals!M25-Budget!M25)</f>
        <v/>
      </c>
      <c r="N25" s="11">
        <f>Actuals!N25-SUMPRODUCT(Budget!B25:M25,Actuals!$B$40:$M$40)</f>
        <v/>
      </c>
    </row>
    <row r="26">
      <c r="A26" s="25" t="inlineStr">
        <is>
          <t>Contractors and freelancers</t>
        </is>
      </c>
      <c r="B26" s="11">
        <f>IF(Actuals!B$40=0,"",Actuals!B26-Budget!B26)</f>
        <v/>
      </c>
      <c r="C26" s="11">
        <f>IF(Actuals!C$40=0,"",Actuals!C26-Budget!C26)</f>
        <v/>
      </c>
      <c r="D26" s="11">
        <f>IF(Actuals!D$40=0,"",Actuals!D26-Budget!D26)</f>
        <v/>
      </c>
      <c r="E26" s="11">
        <f>IF(Actuals!E$40=0,"",Actuals!E26-Budget!E26)</f>
        <v/>
      </c>
      <c r="F26" s="11">
        <f>IF(Actuals!F$40=0,"",Actuals!F26-Budget!F26)</f>
        <v/>
      </c>
      <c r="G26" s="11">
        <f>IF(Actuals!G$40=0,"",Actuals!G26-Budget!G26)</f>
        <v/>
      </c>
      <c r="H26" s="11">
        <f>IF(Actuals!H$40=0,"",Actuals!H26-Budget!H26)</f>
        <v/>
      </c>
      <c r="I26" s="11">
        <f>IF(Actuals!I$40=0,"",Actuals!I26-Budget!I26)</f>
        <v/>
      </c>
      <c r="J26" s="11">
        <f>IF(Actuals!J$40=0,"",Actuals!J26-Budget!J26)</f>
        <v/>
      </c>
      <c r="K26" s="11">
        <f>IF(Actuals!K$40=0,"",Actuals!K26-Budget!K26)</f>
        <v/>
      </c>
      <c r="L26" s="11">
        <f>IF(Actuals!L$40=0,"",Actuals!L26-Budget!L26)</f>
        <v/>
      </c>
      <c r="M26" s="11">
        <f>IF(Actuals!M$40=0,"",Actuals!M26-Budget!M26)</f>
        <v/>
      </c>
      <c r="N26" s="11">
        <f>Actuals!N26-SUMPRODUCT(Budget!B26:M26,Actuals!$B$40:$M$40)</f>
        <v/>
      </c>
    </row>
    <row r="27">
      <c r="A27" s="25" t="inlineStr">
        <is>
          <t>Marketing and advertising</t>
        </is>
      </c>
      <c r="B27" s="11">
        <f>IF(Actuals!B$40=0,"",Actuals!B27-Budget!B27)</f>
        <v/>
      </c>
      <c r="C27" s="11">
        <f>IF(Actuals!C$40=0,"",Actuals!C27-Budget!C27)</f>
        <v/>
      </c>
      <c r="D27" s="11">
        <f>IF(Actuals!D$40=0,"",Actuals!D27-Budget!D27)</f>
        <v/>
      </c>
      <c r="E27" s="11">
        <f>IF(Actuals!E$40=0,"",Actuals!E27-Budget!E27)</f>
        <v/>
      </c>
      <c r="F27" s="11">
        <f>IF(Actuals!F$40=0,"",Actuals!F27-Budget!F27)</f>
        <v/>
      </c>
      <c r="G27" s="11">
        <f>IF(Actuals!G$40=0,"",Actuals!G27-Budget!G27)</f>
        <v/>
      </c>
      <c r="H27" s="11">
        <f>IF(Actuals!H$40=0,"",Actuals!H27-Budget!H27)</f>
        <v/>
      </c>
      <c r="I27" s="11">
        <f>IF(Actuals!I$40=0,"",Actuals!I27-Budget!I27)</f>
        <v/>
      </c>
      <c r="J27" s="11">
        <f>IF(Actuals!J$40=0,"",Actuals!J27-Budget!J27)</f>
        <v/>
      </c>
      <c r="K27" s="11">
        <f>IF(Actuals!K$40=0,"",Actuals!K27-Budget!K27)</f>
        <v/>
      </c>
      <c r="L27" s="11">
        <f>IF(Actuals!L$40=0,"",Actuals!L27-Budget!L27)</f>
        <v/>
      </c>
      <c r="M27" s="11">
        <f>IF(Actuals!M$40=0,"",Actuals!M27-Budget!M27)</f>
        <v/>
      </c>
      <c r="N27" s="11">
        <f>Actuals!N27-SUMPRODUCT(Budget!B27:M27,Actuals!$B$40:$M$40)</f>
        <v/>
      </c>
    </row>
    <row r="28">
      <c r="A28" s="25" t="inlineStr">
        <is>
          <t>Software and subscriptions</t>
        </is>
      </c>
      <c r="B28" s="11">
        <f>IF(Actuals!B$40=0,"",Actuals!B28-Budget!B28)</f>
        <v/>
      </c>
      <c r="C28" s="11">
        <f>IF(Actuals!C$40=0,"",Actuals!C28-Budget!C28)</f>
        <v/>
      </c>
      <c r="D28" s="11">
        <f>IF(Actuals!D$40=0,"",Actuals!D28-Budget!D28)</f>
        <v/>
      </c>
      <c r="E28" s="11">
        <f>IF(Actuals!E$40=0,"",Actuals!E28-Budget!E28)</f>
        <v/>
      </c>
      <c r="F28" s="11">
        <f>IF(Actuals!F$40=0,"",Actuals!F28-Budget!F28)</f>
        <v/>
      </c>
      <c r="G28" s="11">
        <f>IF(Actuals!G$40=0,"",Actuals!G28-Budget!G28)</f>
        <v/>
      </c>
      <c r="H28" s="11">
        <f>IF(Actuals!H$40=0,"",Actuals!H28-Budget!H28)</f>
        <v/>
      </c>
      <c r="I28" s="11">
        <f>IF(Actuals!I$40=0,"",Actuals!I28-Budget!I28)</f>
        <v/>
      </c>
      <c r="J28" s="11">
        <f>IF(Actuals!J$40=0,"",Actuals!J28-Budget!J28)</f>
        <v/>
      </c>
      <c r="K28" s="11">
        <f>IF(Actuals!K$40=0,"",Actuals!K28-Budget!K28)</f>
        <v/>
      </c>
      <c r="L28" s="11">
        <f>IF(Actuals!L$40=0,"",Actuals!L28-Budget!L28)</f>
        <v/>
      </c>
      <c r="M28" s="11">
        <f>IF(Actuals!M$40=0,"",Actuals!M28-Budget!M28)</f>
        <v/>
      </c>
      <c r="N28" s="11">
        <f>Actuals!N28-SUMPRODUCT(Budget!B28:M28,Actuals!$B$40:$M$40)</f>
        <v/>
      </c>
    </row>
    <row r="29">
      <c r="A29" s="25" t="inlineStr">
        <is>
          <t>Insurance</t>
        </is>
      </c>
      <c r="B29" s="11">
        <f>IF(Actuals!B$40=0,"",Actuals!B29-Budget!B29)</f>
        <v/>
      </c>
      <c r="C29" s="11">
        <f>IF(Actuals!C$40=0,"",Actuals!C29-Budget!C29)</f>
        <v/>
      </c>
      <c r="D29" s="11">
        <f>IF(Actuals!D$40=0,"",Actuals!D29-Budget!D29)</f>
        <v/>
      </c>
      <c r="E29" s="11">
        <f>IF(Actuals!E$40=0,"",Actuals!E29-Budget!E29)</f>
        <v/>
      </c>
      <c r="F29" s="11">
        <f>IF(Actuals!F$40=0,"",Actuals!F29-Budget!F29)</f>
        <v/>
      </c>
      <c r="G29" s="11">
        <f>IF(Actuals!G$40=0,"",Actuals!G29-Budget!G29)</f>
        <v/>
      </c>
      <c r="H29" s="11">
        <f>IF(Actuals!H$40=0,"",Actuals!H29-Budget!H29)</f>
        <v/>
      </c>
      <c r="I29" s="11">
        <f>IF(Actuals!I$40=0,"",Actuals!I29-Budget!I29)</f>
        <v/>
      </c>
      <c r="J29" s="11">
        <f>IF(Actuals!J$40=0,"",Actuals!J29-Budget!J29)</f>
        <v/>
      </c>
      <c r="K29" s="11">
        <f>IF(Actuals!K$40=0,"",Actuals!K29-Budget!K29)</f>
        <v/>
      </c>
      <c r="L29" s="11">
        <f>IF(Actuals!L$40=0,"",Actuals!L29-Budget!L29)</f>
        <v/>
      </c>
      <c r="M29" s="11">
        <f>IF(Actuals!M$40=0,"",Actuals!M29-Budget!M29)</f>
        <v/>
      </c>
      <c r="N29" s="11">
        <f>Actuals!N29-SUMPRODUCT(Budget!B29:M29,Actuals!$B$40:$M$40)</f>
        <v/>
      </c>
    </row>
    <row r="30">
      <c r="A30" s="25" t="inlineStr">
        <is>
          <t>Accounting, legal and professional fees</t>
        </is>
      </c>
      <c r="B30" s="11">
        <f>IF(Actuals!B$40=0,"",Actuals!B30-Budget!B30)</f>
        <v/>
      </c>
      <c r="C30" s="11">
        <f>IF(Actuals!C$40=0,"",Actuals!C30-Budget!C30)</f>
        <v/>
      </c>
      <c r="D30" s="11">
        <f>IF(Actuals!D$40=0,"",Actuals!D30-Budget!D30)</f>
        <v/>
      </c>
      <c r="E30" s="11">
        <f>IF(Actuals!E$40=0,"",Actuals!E30-Budget!E30)</f>
        <v/>
      </c>
      <c r="F30" s="11">
        <f>IF(Actuals!F$40=0,"",Actuals!F30-Budget!F30)</f>
        <v/>
      </c>
      <c r="G30" s="11">
        <f>IF(Actuals!G$40=0,"",Actuals!G30-Budget!G30)</f>
        <v/>
      </c>
      <c r="H30" s="11">
        <f>IF(Actuals!H$40=0,"",Actuals!H30-Budget!H30)</f>
        <v/>
      </c>
      <c r="I30" s="11">
        <f>IF(Actuals!I$40=0,"",Actuals!I30-Budget!I30)</f>
        <v/>
      </c>
      <c r="J30" s="11">
        <f>IF(Actuals!J$40=0,"",Actuals!J30-Budget!J30)</f>
        <v/>
      </c>
      <c r="K30" s="11">
        <f>IF(Actuals!K$40=0,"",Actuals!K30-Budget!K30)</f>
        <v/>
      </c>
      <c r="L30" s="11">
        <f>IF(Actuals!L$40=0,"",Actuals!L30-Budget!L30)</f>
        <v/>
      </c>
      <c r="M30" s="11">
        <f>IF(Actuals!M$40=0,"",Actuals!M30-Budget!M30)</f>
        <v/>
      </c>
      <c r="N30" s="11">
        <f>Actuals!N30-SUMPRODUCT(Budget!B30:M30,Actuals!$B$40:$M$40)</f>
        <v/>
      </c>
    </row>
    <row r="31">
      <c r="A31" s="25" t="inlineStr">
        <is>
          <t>Vehicle and travel</t>
        </is>
      </c>
      <c r="B31" s="11">
        <f>IF(Actuals!B$40=0,"",Actuals!B31-Budget!B31)</f>
        <v/>
      </c>
      <c r="C31" s="11">
        <f>IF(Actuals!C$40=0,"",Actuals!C31-Budget!C31)</f>
        <v/>
      </c>
      <c r="D31" s="11">
        <f>IF(Actuals!D$40=0,"",Actuals!D31-Budget!D31)</f>
        <v/>
      </c>
      <c r="E31" s="11">
        <f>IF(Actuals!E$40=0,"",Actuals!E31-Budget!E31)</f>
        <v/>
      </c>
      <c r="F31" s="11">
        <f>IF(Actuals!F$40=0,"",Actuals!F31-Budget!F31)</f>
        <v/>
      </c>
      <c r="G31" s="11">
        <f>IF(Actuals!G$40=0,"",Actuals!G31-Budget!G31)</f>
        <v/>
      </c>
      <c r="H31" s="11">
        <f>IF(Actuals!H$40=0,"",Actuals!H31-Budget!H31)</f>
        <v/>
      </c>
      <c r="I31" s="11">
        <f>IF(Actuals!I$40=0,"",Actuals!I31-Budget!I31)</f>
        <v/>
      </c>
      <c r="J31" s="11">
        <f>IF(Actuals!J$40=0,"",Actuals!J31-Budget!J31)</f>
        <v/>
      </c>
      <c r="K31" s="11">
        <f>IF(Actuals!K$40=0,"",Actuals!K31-Budget!K31)</f>
        <v/>
      </c>
      <c r="L31" s="11">
        <f>IF(Actuals!L$40=0,"",Actuals!L31-Budget!L31)</f>
        <v/>
      </c>
      <c r="M31" s="11">
        <f>IF(Actuals!M$40=0,"",Actuals!M31-Budget!M31)</f>
        <v/>
      </c>
      <c r="N31" s="11">
        <f>Actuals!N31-SUMPRODUCT(Budget!B31:M31,Actuals!$B$40:$M$40)</f>
        <v/>
      </c>
    </row>
    <row r="32">
      <c r="A32" s="25" t="inlineStr">
        <is>
          <t>Office and supplies</t>
        </is>
      </c>
      <c r="B32" s="11">
        <f>IF(Actuals!B$40=0,"",Actuals!B32-Budget!B32)</f>
        <v/>
      </c>
      <c r="C32" s="11">
        <f>IF(Actuals!C$40=0,"",Actuals!C32-Budget!C32)</f>
        <v/>
      </c>
      <c r="D32" s="11">
        <f>IF(Actuals!D$40=0,"",Actuals!D32-Budget!D32)</f>
        <v/>
      </c>
      <c r="E32" s="11">
        <f>IF(Actuals!E$40=0,"",Actuals!E32-Budget!E32)</f>
        <v/>
      </c>
      <c r="F32" s="11">
        <f>IF(Actuals!F$40=0,"",Actuals!F32-Budget!F32)</f>
        <v/>
      </c>
      <c r="G32" s="11">
        <f>IF(Actuals!G$40=0,"",Actuals!G32-Budget!G32)</f>
        <v/>
      </c>
      <c r="H32" s="11">
        <f>IF(Actuals!H$40=0,"",Actuals!H32-Budget!H32)</f>
        <v/>
      </c>
      <c r="I32" s="11">
        <f>IF(Actuals!I$40=0,"",Actuals!I32-Budget!I32)</f>
        <v/>
      </c>
      <c r="J32" s="11">
        <f>IF(Actuals!J$40=0,"",Actuals!J32-Budget!J32)</f>
        <v/>
      </c>
      <c r="K32" s="11">
        <f>IF(Actuals!K$40=0,"",Actuals!K32-Budget!K32)</f>
        <v/>
      </c>
      <c r="L32" s="11">
        <f>IF(Actuals!L$40=0,"",Actuals!L32-Budget!L32)</f>
        <v/>
      </c>
      <c r="M32" s="11">
        <f>IF(Actuals!M$40=0,"",Actuals!M32-Budget!M32)</f>
        <v/>
      </c>
      <c r="N32" s="11">
        <f>Actuals!N32-SUMPRODUCT(Budget!B32:M32,Actuals!$B$40:$M$40)</f>
        <v/>
      </c>
    </row>
    <row r="33">
      <c r="A33" s="25" t="inlineStr">
        <is>
          <t>Equipment and repairs</t>
        </is>
      </c>
      <c r="B33" s="11">
        <f>IF(Actuals!B$40=0,"",Actuals!B33-Budget!B33)</f>
        <v/>
      </c>
      <c r="C33" s="11">
        <f>IF(Actuals!C$40=0,"",Actuals!C33-Budget!C33)</f>
        <v/>
      </c>
      <c r="D33" s="11">
        <f>IF(Actuals!D$40=0,"",Actuals!D33-Budget!D33)</f>
        <v/>
      </c>
      <c r="E33" s="11">
        <f>IF(Actuals!E$40=0,"",Actuals!E33-Budget!E33)</f>
        <v/>
      </c>
      <c r="F33" s="11">
        <f>IF(Actuals!F$40=0,"",Actuals!F33-Budget!F33)</f>
        <v/>
      </c>
      <c r="G33" s="11">
        <f>IF(Actuals!G$40=0,"",Actuals!G33-Budget!G33)</f>
        <v/>
      </c>
      <c r="H33" s="11">
        <f>IF(Actuals!H$40=0,"",Actuals!H33-Budget!H33)</f>
        <v/>
      </c>
      <c r="I33" s="11">
        <f>IF(Actuals!I$40=0,"",Actuals!I33-Budget!I33)</f>
        <v/>
      </c>
      <c r="J33" s="11">
        <f>IF(Actuals!J$40=0,"",Actuals!J33-Budget!J33)</f>
        <v/>
      </c>
      <c r="K33" s="11">
        <f>IF(Actuals!K$40=0,"",Actuals!K33-Budget!K33)</f>
        <v/>
      </c>
      <c r="L33" s="11">
        <f>IF(Actuals!L$40=0,"",Actuals!L33-Budget!L33)</f>
        <v/>
      </c>
      <c r="M33" s="11">
        <f>IF(Actuals!M$40=0,"",Actuals!M33-Budget!M33)</f>
        <v/>
      </c>
      <c r="N33" s="11">
        <f>Actuals!N33-SUMPRODUCT(Budget!B33:M33,Actuals!$B$40:$M$40)</f>
        <v/>
      </c>
    </row>
    <row r="34">
      <c r="A34" s="25" t="inlineStr">
        <is>
          <t>Other expenses</t>
        </is>
      </c>
      <c r="B34" s="11">
        <f>IF(Actuals!B$40=0,"",Actuals!B34-Budget!B34)</f>
        <v/>
      </c>
      <c r="C34" s="11">
        <f>IF(Actuals!C$40=0,"",Actuals!C34-Budget!C34)</f>
        <v/>
      </c>
      <c r="D34" s="11">
        <f>IF(Actuals!D$40=0,"",Actuals!D34-Budget!D34)</f>
        <v/>
      </c>
      <c r="E34" s="11">
        <f>IF(Actuals!E$40=0,"",Actuals!E34-Budget!E34)</f>
        <v/>
      </c>
      <c r="F34" s="11">
        <f>IF(Actuals!F$40=0,"",Actuals!F34-Budget!F34)</f>
        <v/>
      </c>
      <c r="G34" s="11">
        <f>IF(Actuals!G$40=0,"",Actuals!G34-Budget!G34)</f>
        <v/>
      </c>
      <c r="H34" s="11">
        <f>IF(Actuals!H$40=0,"",Actuals!H34-Budget!H34)</f>
        <v/>
      </c>
      <c r="I34" s="11">
        <f>IF(Actuals!I$40=0,"",Actuals!I34-Budget!I34)</f>
        <v/>
      </c>
      <c r="J34" s="11">
        <f>IF(Actuals!J$40=0,"",Actuals!J34-Budget!J34)</f>
        <v/>
      </c>
      <c r="K34" s="11">
        <f>IF(Actuals!K$40=0,"",Actuals!K34-Budget!K34)</f>
        <v/>
      </c>
      <c r="L34" s="11">
        <f>IF(Actuals!L$40=0,"",Actuals!L34-Budget!L34)</f>
        <v/>
      </c>
      <c r="M34" s="11">
        <f>IF(Actuals!M$40=0,"",Actuals!M34-Budget!M34)</f>
        <v/>
      </c>
      <c r="N34" s="11">
        <f>Actuals!N34-SUMPRODUCT(Budget!B34:M34,Actuals!$B$40:$M$40)</f>
        <v/>
      </c>
    </row>
    <row r="35">
      <c r="A35" s="27" t="inlineStr">
        <is>
          <t>Total operating expenses</t>
        </is>
      </c>
      <c r="B35" s="28">
        <f>IF(Actuals!B$40=0,"",Actuals!B35-Budget!B35)</f>
        <v/>
      </c>
      <c r="C35" s="28">
        <f>IF(Actuals!C$40=0,"",Actuals!C35-Budget!C35)</f>
        <v/>
      </c>
      <c r="D35" s="28">
        <f>IF(Actuals!D$40=0,"",Actuals!D35-Budget!D35)</f>
        <v/>
      </c>
      <c r="E35" s="28">
        <f>IF(Actuals!E$40=0,"",Actuals!E35-Budget!E35)</f>
        <v/>
      </c>
      <c r="F35" s="28">
        <f>IF(Actuals!F$40=0,"",Actuals!F35-Budget!F35)</f>
        <v/>
      </c>
      <c r="G35" s="28">
        <f>IF(Actuals!G$40=0,"",Actuals!G35-Budget!G35)</f>
        <v/>
      </c>
      <c r="H35" s="28">
        <f>IF(Actuals!H$40=0,"",Actuals!H35-Budget!H35)</f>
        <v/>
      </c>
      <c r="I35" s="28">
        <f>IF(Actuals!I$40=0,"",Actuals!I35-Budget!I35)</f>
        <v/>
      </c>
      <c r="J35" s="28">
        <f>IF(Actuals!J$40=0,"",Actuals!J35-Budget!J35)</f>
        <v/>
      </c>
      <c r="K35" s="28">
        <f>IF(Actuals!K$40=0,"",Actuals!K35-Budget!K35)</f>
        <v/>
      </c>
      <c r="L35" s="28">
        <f>IF(Actuals!L$40=0,"",Actuals!L35-Budget!L35)</f>
        <v/>
      </c>
      <c r="M35" s="28">
        <f>IF(Actuals!M$40=0,"",Actuals!M35-Budget!M35)</f>
        <v/>
      </c>
      <c r="N35" s="28">
        <f>Actuals!N35-SUMPRODUCT(Budget!B35:M35,Actuals!$B$40:$M$40)</f>
        <v/>
      </c>
    </row>
    <row r="37">
      <c r="A37" s="27" t="inlineStr">
        <is>
          <t>Net operating income</t>
        </is>
      </c>
      <c r="B37" s="28">
        <f>IF(Actuals!B$40=0,"",Actuals!B37-Budget!B37)</f>
        <v/>
      </c>
      <c r="C37" s="28">
        <f>IF(Actuals!C$40=0,"",Actuals!C37-Budget!C37)</f>
        <v/>
      </c>
      <c r="D37" s="28">
        <f>IF(Actuals!D$40=0,"",Actuals!D37-Budget!D37)</f>
        <v/>
      </c>
      <c r="E37" s="28">
        <f>IF(Actuals!E$40=0,"",Actuals!E37-Budget!E37)</f>
        <v/>
      </c>
      <c r="F37" s="28">
        <f>IF(Actuals!F$40=0,"",Actuals!F37-Budget!F37)</f>
        <v/>
      </c>
      <c r="G37" s="28">
        <f>IF(Actuals!G$40=0,"",Actuals!G37-Budget!G37)</f>
        <v/>
      </c>
      <c r="H37" s="28">
        <f>IF(Actuals!H$40=0,"",Actuals!H37-Budget!H37)</f>
        <v/>
      </c>
      <c r="I37" s="28">
        <f>IF(Actuals!I$40=0,"",Actuals!I37-Budget!I37)</f>
        <v/>
      </c>
      <c r="J37" s="28">
        <f>IF(Actuals!J$40=0,"",Actuals!J37-Budget!J37)</f>
        <v/>
      </c>
      <c r="K37" s="28">
        <f>IF(Actuals!K$40=0,"",Actuals!K37-Budget!K37)</f>
        <v/>
      </c>
      <c r="L37" s="28">
        <f>IF(Actuals!L$40=0,"",Actuals!L37-Budget!L37)</f>
        <v/>
      </c>
      <c r="M37" s="28">
        <f>IF(Actuals!M$40=0,"",Actuals!M37-Budget!M37)</f>
        <v/>
      </c>
      <c r="N37" s="28">
        <f>Actuals!N37-SUMPRODUCT(Budget!B37:M37,Actuals!$B$40:$M$40)</f>
        <v/>
      </c>
    </row>
  </sheetData>
  <sheetProtection selectLockedCells="0" selectUnlockedCells="0" sheet="1" objects="0" insertRows="1" insertHyperlinks="1" autoFilter="1" scenarios="0" formatColumns="0" deleteColumns="1" insertColumns="1" pivotTables="1" deleteRows="1" formatCells="0" formatRows="0" sort="1"/>
  <conditionalFormatting sqref="B7:M7">
    <cfRule type="expression" priority="1" dxfId="0">
      <formula>AND(ISNUMBER(B7),B7&lt;-Setup!$B$6*ABS(Budget!B7))</formula>
    </cfRule>
    <cfRule type="expression" priority="2" dxfId="1">
      <formula>AND(ISNUMBER(B7),B7&gt;Setup!$B$6*ABS(Budget!B7))</formula>
    </cfRule>
  </conditionalFormatting>
  <conditionalFormatting sqref="B8:M8">
    <cfRule type="expression" priority="3" dxfId="0">
      <formula>AND(ISNUMBER(B8),B8&lt;-Setup!$B$6*ABS(Budget!B8))</formula>
    </cfRule>
    <cfRule type="expression" priority="4" dxfId="1">
      <formula>AND(ISNUMBER(B8),B8&gt;Setup!$B$6*ABS(Budget!B8))</formula>
    </cfRule>
  </conditionalFormatting>
  <conditionalFormatting sqref="B9:M9">
    <cfRule type="expression" priority="5" dxfId="0">
      <formula>AND(ISNUMBER(B9),B9&lt;-Setup!$B$6*ABS(Budget!B9))</formula>
    </cfRule>
    <cfRule type="expression" priority="6" dxfId="1">
      <formula>AND(ISNUMBER(B9),B9&gt;Setup!$B$6*ABS(Budget!B9))</formula>
    </cfRule>
  </conditionalFormatting>
  <conditionalFormatting sqref="B10:M10">
    <cfRule type="expression" priority="7" dxfId="0">
      <formula>AND(ISNUMBER(B10),B10&lt;-Setup!$B$6*ABS(Budget!B10))</formula>
    </cfRule>
    <cfRule type="expression" priority="8" dxfId="1">
      <formula>AND(ISNUMBER(B10),B10&gt;Setup!$B$6*ABS(Budget!B10))</formula>
    </cfRule>
  </conditionalFormatting>
  <conditionalFormatting sqref="B11:M11">
    <cfRule type="expression" priority="9" dxfId="0">
      <formula>AND(ISNUMBER(B11),B11&lt;-Setup!$B$6*ABS(Budget!B11))</formula>
    </cfRule>
    <cfRule type="expression" priority="10" dxfId="1">
      <formula>AND(ISNUMBER(B11),B11&gt;Setup!$B$6*ABS(Budget!B11))</formula>
    </cfRule>
  </conditionalFormatting>
  <conditionalFormatting sqref="B12:M12">
    <cfRule type="expression" priority="11" dxfId="0">
      <formula>AND(ISNUMBER(B12),B12&lt;-Setup!$B$6*ABS(Budget!B12))</formula>
    </cfRule>
    <cfRule type="expression" priority="12" dxfId="1">
      <formula>AND(ISNUMBER(B12),B12&gt;Setup!$B$6*ABS(Budget!B12))</formula>
    </cfRule>
  </conditionalFormatting>
  <conditionalFormatting sqref="B19:M19">
    <cfRule type="expression" priority="13" dxfId="0">
      <formula>AND(ISNUMBER(B19),B19&lt;-Setup!$B$6*ABS(Budget!B19))</formula>
    </cfRule>
    <cfRule type="expression" priority="14" dxfId="1">
      <formula>AND(ISNUMBER(B19),B19&gt;Setup!$B$6*ABS(Budget!B19))</formula>
    </cfRule>
  </conditionalFormatting>
  <conditionalFormatting sqref="B37:M37">
    <cfRule type="expression" priority="15" dxfId="0">
      <formula>AND(ISNUMBER(B37),B37&lt;-Setup!$B$6*ABS(Budget!B37))</formula>
    </cfRule>
    <cfRule type="expression" priority="16" dxfId="1">
      <formula>AND(ISNUMBER(B37),B37&gt;Setup!$B$6*ABS(Budget!B37))</formula>
    </cfRule>
  </conditionalFormatting>
  <conditionalFormatting sqref="B15:M15">
    <cfRule type="expression" priority="17" dxfId="0">
      <formula>AND(ISNUMBER(B15),B15&gt;Setup!$B$6*ABS(Budget!B15))</formula>
    </cfRule>
    <cfRule type="expression" priority="18" dxfId="1">
      <formula>AND(ISNUMBER(B15),B15&lt;-Setup!$B$6*ABS(Budget!B15))</formula>
    </cfRule>
  </conditionalFormatting>
  <conditionalFormatting sqref="B16:M16">
    <cfRule type="expression" priority="19" dxfId="0">
      <formula>AND(ISNUMBER(B16),B16&gt;Setup!$B$6*ABS(Budget!B16))</formula>
    </cfRule>
    <cfRule type="expression" priority="20" dxfId="1">
      <formula>AND(ISNUMBER(B16),B16&lt;-Setup!$B$6*ABS(Budget!B16))</formula>
    </cfRule>
  </conditionalFormatting>
  <conditionalFormatting sqref="B17:M17">
    <cfRule type="expression" priority="21" dxfId="0">
      <formula>AND(ISNUMBER(B17),B17&gt;Setup!$B$6*ABS(Budget!B17))</formula>
    </cfRule>
    <cfRule type="expression" priority="22" dxfId="1">
      <formula>AND(ISNUMBER(B17),B17&lt;-Setup!$B$6*ABS(Budget!B17))</formula>
    </cfRule>
  </conditionalFormatting>
  <conditionalFormatting sqref="B18:M18">
    <cfRule type="expression" priority="23" dxfId="0">
      <formula>AND(ISNUMBER(B18),B18&gt;Setup!$B$6*ABS(Budget!B18))</formula>
    </cfRule>
    <cfRule type="expression" priority="24" dxfId="1">
      <formula>AND(ISNUMBER(B18),B18&lt;-Setup!$B$6*ABS(Budget!B18))</formula>
    </cfRule>
  </conditionalFormatting>
  <conditionalFormatting sqref="B23:M23">
    <cfRule type="expression" priority="25" dxfId="0">
      <formula>AND(ISNUMBER(B23),B23&gt;Setup!$B$6*ABS(Budget!B23))</formula>
    </cfRule>
    <cfRule type="expression" priority="26" dxfId="1">
      <formula>AND(ISNUMBER(B23),B23&lt;-Setup!$B$6*ABS(Budget!B23))</formula>
    </cfRule>
  </conditionalFormatting>
  <conditionalFormatting sqref="B24:M24">
    <cfRule type="expression" priority="27" dxfId="0">
      <formula>AND(ISNUMBER(B24),B24&gt;Setup!$B$6*ABS(Budget!B24))</formula>
    </cfRule>
    <cfRule type="expression" priority="28" dxfId="1">
      <formula>AND(ISNUMBER(B24),B24&lt;-Setup!$B$6*ABS(Budget!B24))</formula>
    </cfRule>
  </conditionalFormatting>
  <conditionalFormatting sqref="B25:M25">
    <cfRule type="expression" priority="29" dxfId="0">
      <formula>AND(ISNUMBER(B25),B25&gt;Setup!$B$6*ABS(Budget!B25))</formula>
    </cfRule>
    <cfRule type="expression" priority="30" dxfId="1">
      <formula>AND(ISNUMBER(B25),B25&lt;-Setup!$B$6*ABS(Budget!B25))</formula>
    </cfRule>
  </conditionalFormatting>
  <conditionalFormatting sqref="B26:M26">
    <cfRule type="expression" priority="31" dxfId="0">
      <formula>AND(ISNUMBER(B26),B26&gt;Setup!$B$6*ABS(Budget!B26))</formula>
    </cfRule>
    <cfRule type="expression" priority="32" dxfId="1">
      <formula>AND(ISNUMBER(B26),B26&lt;-Setup!$B$6*ABS(Budget!B26))</formula>
    </cfRule>
  </conditionalFormatting>
  <conditionalFormatting sqref="B27:M27">
    <cfRule type="expression" priority="33" dxfId="0">
      <formula>AND(ISNUMBER(B27),B27&gt;Setup!$B$6*ABS(Budget!B27))</formula>
    </cfRule>
    <cfRule type="expression" priority="34" dxfId="1">
      <formula>AND(ISNUMBER(B27),B27&lt;-Setup!$B$6*ABS(Budget!B27))</formula>
    </cfRule>
  </conditionalFormatting>
  <conditionalFormatting sqref="B28:M28">
    <cfRule type="expression" priority="35" dxfId="0">
      <formula>AND(ISNUMBER(B28),B28&gt;Setup!$B$6*ABS(Budget!B28))</formula>
    </cfRule>
    <cfRule type="expression" priority="36" dxfId="1">
      <formula>AND(ISNUMBER(B28),B28&lt;-Setup!$B$6*ABS(Budget!B28))</formula>
    </cfRule>
  </conditionalFormatting>
  <conditionalFormatting sqref="B29:M29">
    <cfRule type="expression" priority="37" dxfId="0">
      <formula>AND(ISNUMBER(B29),B29&gt;Setup!$B$6*ABS(Budget!B29))</formula>
    </cfRule>
    <cfRule type="expression" priority="38" dxfId="1">
      <formula>AND(ISNUMBER(B29),B29&lt;-Setup!$B$6*ABS(Budget!B29))</formula>
    </cfRule>
  </conditionalFormatting>
  <conditionalFormatting sqref="B30:M30">
    <cfRule type="expression" priority="39" dxfId="0">
      <formula>AND(ISNUMBER(B30),B30&gt;Setup!$B$6*ABS(Budget!B30))</formula>
    </cfRule>
    <cfRule type="expression" priority="40" dxfId="1">
      <formula>AND(ISNUMBER(B30),B30&lt;-Setup!$B$6*ABS(Budget!B30))</formula>
    </cfRule>
  </conditionalFormatting>
  <conditionalFormatting sqref="B31:M31">
    <cfRule type="expression" priority="41" dxfId="0">
      <formula>AND(ISNUMBER(B31),B31&gt;Setup!$B$6*ABS(Budget!B31))</formula>
    </cfRule>
    <cfRule type="expression" priority="42" dxfId="1">
      <formula>AND(ISNUMBER(B31),B31&lt;-Setup!$B$6*ABS(Budget!B31))</formula>
    </cfRule>
  </conditionalFormatting>
  <conditionalFormatting sqref="B32:M32">
    <cfRule type="expression" priority="43" dxfId="0">
      <formula>AND(ISNUMBER(B32),B32&gt;Setup!$B$6*ABS(Budget!B32))</formula>
    </cfRule>
    <cfRule type="expression" priority="44" dxfId="1">
      <formula>AND(ISNUMBER(B32),B32&lt;-Setup!$B$6*ABS(Budget!B32))</formula>
    </cfRule>
  </conditionalFormatting>
  <conditionalFormatting sqref="B33:M33">
    <cfRule type="expression" priority="45" dxfId="0">
      <formula>AND(ISNUMBER(B33),B33&gt;Setup!$B$6*ABS(Budget!B33))</formula>
    </cfRule>
    <cfRule type="expression" priority="46" dxfId="1">
      <formula>AND(ISNUMBER(B33),B33&lt;-Setup!$B$6*ABS(Budget!B33))</formula>
    </cfRule>
  </conditionalFormatting>
  <conditionalFormatting sqref="B34:M34">
    <cfRule type="expression" priority="47" dxfId="0">
      <formula>AND(ISNUMBER(B34),B34&gt;Setup!$B$6*ABS(Budget!B34))</formula>
    </cfRule>
    <cfRule type="expression" priority="48" dxfId="1">
      <formula>AND(ISNUMBER(B34),B34&lt;-Setup!$B$6*ABS(Budget!B34))</formula>
    </cfRule>
  </conditionalFormatting>
  <conditionalFormatting sqref="B35:M35">
    <cfRule type="expression" priority="49" dxfId="0">
      <formula>AND(ISNUMBER(B35),B35&gt;Setup!$B$6*ABS(Budget!B35))</formula>
    </cfRule>
    <cfRule type="expression" priority="50" dxfId="1">
      <formula>AND(ISNUMBER(B35),B35&lt;-Setup!$B$6*ABS(Budget!B35))</formula>
    </cfRule>
  </conditionalFormatting>
  <pageMargins left="0.75" right="0.75" top="1" bottom="1" header="0.5" footer="0.5"/>
</worksheet>
</file>

<file path=xl/worksheets/sheet6.xml><?xml version="1.0" encoding="utf-8"?>
<worksheet xmlns="http://schemas.openxmlformats.org/spreadsheetml/2006/main">
  <sheetPr>
    <tabColor rgb="001B4332"/>
    <outlinePr summaryBelow="1" summaryRight="1"/>
    <pageSetUpPr/>
  </sheetPr>
  <dimension ref="A1:E26"/>
  <sheetViews>
    <sheetView showGridLines="0" workbookViewId="0">
      <selection activeCell="A1" sqref="A1"/>
    </sheetView>
  </sheetViews>
  <sheetFormatPr baseColWidth="8" defaultRowHeight="15"/>
  <cols>
    <col width="32" customWidth="1" min="1" max="1"/>
    <col width="16" customWidth="1" min="2" max="2"/>
    <col width="16" customWidth="1" min="3" max="3"/>
    <col width="16" customWidth="1" min="4" max="4"/>
    <col width="14" customWidth="1" min="5" max="5"/>
  </cols>
  <sheetData>
    <row r="1" ht="26" customHeight="1">
      <c r="A1" s="15" t="inlineStr">
        <is>
          <t>Year-to-date summary</t>
        </is>
      </c>
    </row>
    <row r="2">
      <c r="A2" s="21" t="inlineStr">
        <is>
          <t>Compares only months that have actuals.</t>
        </is>
      </c>
    </row>
    <row r="3">
      <c r="A3" s="34">
        <f>"Months with actuals: "&amp;SUM(Actuals!B40:M40)</f>
        <v/>
      </c>
    </row>
    <row r="5" ht="30" customHeight="1">
      <c r="A5" s="22" t="inlineStr">
        <is>
          <t>Line</t>
        </is>
      </c>
      <c r="B5" s="24" t="inlineStr">
        <is>
          <t>Budget YTD</t>
        </is>
      </c>
      <c r="C5" s="24" t="inlineStr">
        <is>
          <t>Actual YTD</t>
        </is>
      </c>
      <c r="D5" s="24" t="inlineStr">
        <is>
          <t>Variance</t>
        </is>
      </c>
      <c r="E5" s="24" t="inlineStr">
        <is>
          <t>Variance %</t>
        </is>
      </c>
    </row>
    <row r="6">
      <c r="A6" s="16" t="inlineStr">
        <is>
          <t>Total revenue</t>
        </is>
      </c>
      <c r="B6" s="11">
        <f>SUMPRODUCT(Budget!B12:M12,Actuals!$B$40:$M$40)</f>
        <v/>
      </c>
      <c r="C6" s="11">
        <f>Actuals!N12</f>
        <v/>
      </c>
      <c r="D6" s="11">
        <f>C6-B6</f>
        <v/>
      </c>
      <c r="E6" s="31">
        <f>IF(B6=0,"",D6/ABS(B6))</f>
        <v/>
      </c>
    </row>
    <row r="7">
      <c r="A7" s="16" t="inlineStr">
        <is>
          <t>Total cost of sales</t>
        </is>
      </c>
      <c r="B7" s="11">
        <f>SUMPRODUCT(Budget!B18:M18,Actuals!$B$40:$M$40)</f>
        <v/>
      </c>
      <c r="C7" s="11">
        <f>Actuals!N18</f>
        <v/>
      </c>
      <c r="D7" s="11">
        <f>C7-B7</f>
        <v/>
      </c>
      <c r="E7" s="31">
        <f>IF(B7=0,"",D7/ABS(B7))</f>
        <v/>
      </c>
    </row>
    <row r="8">
      <c r="A8" s="27" t="inlineStr">
        <is>
          <t>Gross profit</t>
        </is>
      </c>
      <c r="B8" s="11">
        <f>SUMPRODUCT(Budget!B19:M19,Actuals!$B$40:$M$40)</f>
        <v/>
      </c>
      <c r="C8" s="11">
        <f>Actuals!N19</f>
        <v/>
      </c>
      <c r="D8" s="11">
        <f>C8-B8</f>
        <v/>
      </c>
      <c r="E8" s="31">
        <f>IF(B8=0,"",D8/ABS(B8))</f>
        <v/>
      </c>
    </row>
    <row r="9">
      <c r="A9" s="16" t="inlineStr">
        <is>
          <t>Total operating expenses</t>
        </is>
      </c>
      <c r="B9" s="11">
        <f>SUMPRODUCT(Budget!B35:M35,Actuals!$B$40:$M$40)</f>
        <v/>
      </c>
      <c r="C9" s="11">
        <f>Actuals!N35</f>
        <v/>
      </c>
      <c r="D9" s="11">
        <f>C9-B9</f>
        <v/>
      </c>
      <c r="E9" s="31">
        <f>IF(B9=0,"",D9/ABS(B9))</f>
        <v/>
      </c>
    </row>
    <row r="10">
      <c r="A10" s="27" t="inlineStr">
        <is>
          <t>Net operating income</t>
        </is>
      </c>
      <c r="B10" s="11">
        <f>SUMPRODUCT(Budget!B37:M37,Actuals!$B$40:$M$40)</f>
        <v/>
      </c>
      <c r="C10" s="11">
        <f>Actuals!N37</f>
        <v/>
      </c>
      <c r="D10" s="11">
        <f>C10-B10</f>
        <v/>
      </c>
      <c r="E10" s="31">
        <f>IF(B10=0,"",D10/ABS(B10))</f>
        <v/>
      </c>
    </row>
    <row r="13" ht="30" customHeight="1">
      <c r="A13" s="22" t="inlineStr">
        <is>
          <t>Month</t>
        </is>
      </c>
      <c r="B13" s="24" t="inlineStr">
        <is>
          <t>Revenue (budget)</t>
        </is>
      </c>
      <c r="C13" s="24" t="inlineStr">
        <is>
          <t>Revenue (actual)</t>
        </is>
      </c>
      <c r="D13" s="24" t="inlineStr">
        <is>
          <t>Net income (budget)</t>
        </is>
      </c>
      <c r="E13" s="24" t="inlineStr">
        <is>
          <t>Net income (actual)</t>
        </is>
      </c>
    </row>
    <row r="14">
      <c r="A14" s="35">
        <f>Budget!B5</f>
        <v/>
      </c>
      <c r="B14" s="11">
        <f>Budget!B12</f>
        <v/>
      </c>
      <c r="C14" s="11">
        <f>IF(Actuals!B40=0,NA(),Actuals!B12)</f>
        <v/>
      </c>
      <c r="D14" s="11">
        <f>Budget!B37</f>
        <v/>
      </c>
      <c r="E14" s="11">
        <f>IF(Actuals!B40=0,NA(),Actuals!B37)</f>
        <v/>
      </c>
    </row>
    <row r="15">
      <c r="A15" s="35">
        <f>Budget!C5</f>
        <v/>
      </c>
      <c r="B15" s="11">
        <f>Budget!C12</f>
        <v/>
      </c>
      <c r="C15" s="11">
        <f>IF(Actuals!C40=0,NA(),Actuals!C12)</f>
        <v/>
      </c>
      <c r="D15" s="11">
        <f>Budget!C37</f>
        <v/>
      </c>
      <c r="E15" s="11">
        <f>IF(Actuals!C40=0,NA(),Actuals!C37)</f>
        <v/>
      </c>
    </row>
    <row r="16">
      <c r="A16" s="35">
        <f>Budget!D5</f>
        <v/>
      </c>
      <c r="B16" s="11">
        <f>Budget!D12</f>
        <v/>
      </c>
      <c r="C16" s="11">
        <f>IF(Actuals!D40=0,NA(),Actuals!D12)</f>
        <v/>
      </c>
      <c r="D16" s="11">
        <f>Budget!D37</f>
        <v/>
      </c>
      <c r="E16" s="11">
        <f>IF(Actuals!D40=0,NA(),Actuals!D37)</f>
        <v/>
      </c>
    </row>
    <row r="17">
      <c r="A17" s="35">
        <f>Budget!E5</f>
        <v/>
      </c>
      <c r="B17" s="11">
        <f>Budget!E12</f>
        <v/>
      </c>
      <c r="C17" s="11">
        <f>IF(Actuals!E40=0,NA(),Actuals!E12)</f>
        <v/>
      </c>
      <c r="D17" s="11">
        <f>Budget!E37</f>
        <v/>
      </c>
      <c r="E17" s="11">
        <f>IF(Actuals!E40=0,NA(),Actuals!E37)</f>
        <v/>
      </c>
    </row>
    <row r="18">
      <c r="A18" s="35">
        <f>Budget!F5</f>
        <v/>
      </c>
      <c r="B18" s="11">
        <f>Budget!F12</f>
        <v/>
      </c>
      <c r="C18" s="11">
        <f>IF(Actuals!F40=0,NA(),Actuals!F12)</f>
        <v/>
      </c>
      <c r="D18" s="11">
        <f>Budget!F37</f>
        <v/>
      </c>
      <c r="E18" s="11">
        <f>IF(Actuals!F40=0,NA(),Actuals!F37)</f>
        <v/>
      </c>
    </row>
    <row r="19">
      <c r="A19" s="35">
        <f>Budget!G5</f>
        <v/>
      </c>
      <c r="B19" s="11">
        <f>Budget!G12</f>
        <v/>
      </c>
      <c r="C19" s="11">
        <f>IF(Actuals!G40=0,NA(),Actuals!G12)</f>
        <v/>
      </c>
      <c r="D19" s="11">
        <f>Budget!G37</f>
        <v/>
      </c>
      <c r="E19" s="11">
        <f>IF(Actuals!G40=0,NA(),Actuals!G37)</f>
        <v/>
      </c>
    </row>
    <row r="20">
      <c r="A20" s="35">
        <f>Budget!H5</f>
        <v/>
      </c>
      <c r="B20" s="11">
        <f>Budget!H12</f>
        <v/>
      </c>
      <c r="C20" s="11">
        <f>IF(Actuals!H40=0,NA(),Actuals!H12)</f>
        <v/>
      </c>
      <c r="D20" s="11">
        <f>Budget!H37</f>
        <v/>
      </c>
      <c r="E20" s="11">
        <f>IF(Actuals!H40=0,NA(),Actuals!H37)</f>
        <v/>
      </c>
    </row>
    <row r="21">
      <c r="A21" s="35">
        <f>Budget!I5</f>
        <v/>
      </c>
      <c r="B21" s="11">
        <f>Budget!I12</f>
        <v/>
      </c>
      <c r="C21" s="11">
        <f>IF(Actuals!I40=0,NA(),Actuals!I12)</f>
        <v/>
      </c>
      <c r="D21" s="11">
        <f>Budget!I37</f>
        <v/>
      </c>
      <c r="E21" s="11">
        <f>IF(Actuals!I40=0,NA(),Actuals!I37)</f>
        <v/>
      </c>
    </row>
    <row r="22">
      <c r="A22" s="35">
        <f>Budget!J5</f>
        <v/>
      </c>
      <c r="B22" s="11">
        <f>Budget!J12</f>
        <v/>
      </c>
      <c r="C22" s="11">
        <f>IF(Actuals!J40=0,NA(),Actuals!J12)</f>
        <v/>
      </c>
      <c r="D22" s="11">
        <f>Budget!J37</f>
        <v/>
      </c>
      <c r="E22" s="11">
        <f>IF(Actuals!J40=0,NA(),Actuals!J37)</f>
        <v/>
      </c>
    </row>
    <row r="23">
      <c r="A23" s="35">
        <f>Budget!K5</f>
        <v/>
      </c>
      <c r="B23" s="11">
        <f>Budget!K12</f>
        <v/>
      </c>
      <c r="C23" s="11">
        <f>IF(Actuals!K40=0,NA(),Actuals!K12)</f>
        <v/>
      </c>
      <c r="D23" s="11">
        <f>Budget!K37</f>
        <v/>
      </c>
      <c r="E23" s="11">
        <f>IF(Actuals!K40=0,NA(),Actuals!K37)</f>
        <v/>
      </c>
    </row>
    <row r="24">
      <c r="A24" s="35">
        <f>Budget!L5</f>
        <v/>
      </c>
      <c r="B24" s="11">
        <f>Budget!L12</f>
        <v/>
      </c>
      <c r="C24" s="11">
        <f>IF(Actuals!L40=0,NA(),Actuals!L12)</f>
        <v/>
      </c>
      <c r="D24" s="11">
        <f>Budget!L37</f>
        <v/>
      </c>
      <c r="E24" s="11">
        <f>IF(Actuals!L40=0,NA(),Actuals!L37)</f>
        <v/>
      </c>
    </row>
    <row r="25">
      <c r="A25" s="35">
        <f>Budget!M5</f>
        <v/>
      </c>
      <c r="B25" s="11">
        <f>Budget!M12</f>
        <v/>
      </c>
      <c r="C25" s="11">
        <f>IF(Actuals!M40=0,NA(),Actuals!M12)</f>
        <v/>
      </c>
      <c r="D25" s="11">
        <f>Budget!M37</f>
        <v/>
      </c>
      <c r="E25" s="11">
        <f>IF(Actuals!M40=0,NA(),Actuals!M37)</f>
        <v/>
      </c>
    </row>
    <row r="26">
      <c r="A26" s="19" t="inlineStr">
        <is>
          <t>Months without actuals show #N/A so the charts skip them.</t>
        </is>
      </c>
    </row>
  </sheetData>
  <sheetProtection selectLockedCells="0" selectUnlockedCells="0" sheet="1" objects="0" insertRows="1" insertHyperlinks="1" autoFilter="1" scenarios="0" formatColumns="0" deleteColumns="1" insertColumns="1" pivotTables="1" deleteRows="1" formatCells="0" formatRows="0" sort="1"/>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GoProOffice</dc:creator>
  <dc:title>Small Business Budget</dc:title>
  <dcterms:created xsi:type="dcterms:W3CDTF">2026-10-30T21:18:00Z</dcterms:created>
  <dcterms:modified xsi:type="dcterms:W3CDTF">2026-10-30T21:18:01Z</dcterms:modified>
</cp:coreProperties>
</file>